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PL_LCC1_2022A\"/>
    </mc:Choice>
  </mc:AlternateContent>
  <bookViews>
    <workbookView xWindow="120" yWindow="120" windowWidth="24120" windowHeight="12840" activeTab="1"/>
  </bookViews>
  <sheets>
    <sheet name="Diagram1" sheetId="4" r:id="rId1"/>
    <sheet name="Diagram2" sheetId="5" r:id="rId2"/>
    <sheet name="Munka1" sheetId="1" r:id="rId3"/>
    <sheet name="Munka2" sheetId="2" r:id="rId4"/>
    <sheet name="Munka3" sheetId="3" r:id="rId5"/>
  </sheets>
  <calcPr calcId="162913"/>
</workbook>
</file>

<file path=xl/calcChain.xml><?xml version="1.0" encoding="utf-8"?>
<calcChain xmlns="http://schemas.openxmlformats.org/spreadsheetml/2006/main">
  <c r="F127" i="1" l="1"/>
  <c r="F119" i="1"/>
  <c r="F114" i="1"/>
  <c r="F109" i="1"/>
  <c r="F104" i="1"/>
  <c r="F99" i="1"/>
  <c r="F94" i="1"/>
  <c r="F89" i="1"/>
  <c r="F84" i="1"/>
  <c r="F79" i="1"/>
  <c r="F74" i="1"/>
  <c r="F69" i="1"/>
  <c r="F64" i="1"/>
  <c r="F59" i="1"/>
  <c r="F54" i="1"/>
  <c r="F49" i="1"/>
  <c r="F44" i="1"/>
  <c r="F39" i="1"/>
  <c r="D29" i="1" l="1"/>
  <c r="D112" i="1" s="1"/>
  <c r="D32" i="1"/>
  <c r="D33" i="1" s="1"/>
  <c r="D19" i="1" s="1"/>
  <c r="D15" i="1"/>
  <c r="D58" i="1" l="1"/>
  <c r="D74" i="1"/>
  <c r="D42" i="1"/>
  <c r="D90" i="1"/>
  <c r="D106" i="1"/>
  <c r="D122" i="1"/>
  <c r="D48" i="1"/>
  <c r="D64" i="1"/>
  <c r="D80" i="1"/>
  <c r="D96" i="1"/>
  <c r="D126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D50" i="1"/>
  <c r="D66" i="1"/>
  <c r="D82" i="1"/>
  <c r="D98" i="1"/>
  <c r="D114" i="1"/>
  <c r="D40" i="1"/>
  <c r="D56" i="1"/>
  <c r="D72" i="1"/>
  <c r="D88" i="1"/>
  <c r="D104" i="1"/>
  <c r="D120" i="1"/>
  <c r="D44" i="1"/>
  <c r="D52" i="1"/>
  <c r="D60" i="1"/>
  <c r="D68" i="1"/>
  <c r="D76" i="1"/>
  <c r="D84" i="1"/>
  <c r="D92" i="1"/>
  <c r="D100" i="1"/>
  <c r="D108" i="1"/>
  <c r="D116" i="1"/>
  <c r="D124" i="1"/>
  <c r="D46" i="1"/>
  <c r="D54" i="1"/>
  <c r="D62" i="1"/>
  <c r="D70" i="1"/>
  <c r="D78" i="1"/>
  <c r="D86" i="1"/>
  <c r="D94" i="1"/>
  <c r="D102" i="1"/>
  <c r="D110" i="1"/>
  <c r="D118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39" i="1"/>
  <c r="E39" i="1" s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30" i="1" l="1"/>
  <c r="I66" i="1" s="1"/>
  <c r="D34" i="1"/>
  <c r="I123" i="1" l="1"/>
  <c r="I63" i="1"/>
  <c r="E112" i="1"/>
  <c r="E57" i="1"/>
  <c r="I70" i="1"/>
  <c r="E108" i="1"/>
  <c r="I88" i="1"/>
  <c r="I101" i="1"/>
  <c r="E46" i="1"/>
  <c r="I54" i="1"/>
  <c r="I50" i="1"/>
  <c r="E89" i="1"/>
  <c r="E110" i="1"/>
  <c r="I68" i="1"/>
  <c r="E49" i="1"/>
  <c r="E127" i="1"/>
  <c r="E69" i="1"/>
  <c r="I120" i="1"/>
  <c r="I127" i="1"/>
  <c r="I96" i="1"/>
  <c r="I107" i="1"/>
  <c r="I122" i="1"/>
  <c r="E83" i="1"/>
  <c r="E104" i="1"/>
  <c r="I65" i="1"/>
  <c r="E70" i="1"/>
  <c r="I67" i="1"/>
  <c r="I55" i="1"/>
  <c r="I117" i="1"/>
  <c r="E73" i="1"/>
  <c r="E52" i="1"/>
  <c r="I97" i="1"/>
  <c r="E75" i="1"/>
  <c r="E74" i="1"/>
  <c r="E76" i="1"/>
  <c r="I45" i="1"/>
  <c r="I59" i="1"/>
  <c r="E48" i="1"/>
  <c r="I105" i="1"/>
  <c r="E105" i="1"/>
  <c r="E45" i="1"/>
  <c r="E63" i="1"/>
  <c r="I86" i="1"/>
  <c r="I87" i="1"/>
  <c r="E80" i="1"/>
  <c r="E64" i="1"/>
  <c r="I103" i="1"/>
  <c r="E53" i="1"/>
  <c r="E86" i="1"/>
  <c r="I110" i="1"/>
  <c r="I52" i="1"/>
  <c r="I46" i="1"/>
  <c r="E82" i="1"/>
  <c r="E124" i="1"/>
  <c r="E67" i="1"/>
  <c r="I57" i="1"/>
  <c r="E79" i="1"/>
  <c r="E90" i="1"/>
  <c r="I115" i="1"/>
  <c r="E125" i="1"/>
  <c r="I104" i="1"/>
  <c r="E121" i="1"/>
  <c r="E51" i="1"/>
  <c r="I49" i="1"/>
  <c r="I53" i="1"/>
  <c r="I85" i="1"/>
  <c r="I83" i="1"/>
  <c r="I61" i="1"/>
  <c r="E40" i="1"/>
  <c r="I113" i="1"/>
  <c r="E44" i="1"/>
  <c r="E85" i="1"/>
  <c r="E58" i="1"/>
  <c r="I76" i="1"/>
  <c r="E120" i="1"/>
  <c r="I71" i="1"/>
  <c r="E109" i="1"/>
  <c r="E59" i="1"/>
  <c r="E84" i="1"/>
  <c r="E95" i="1"/>
  <c r="E103" i="1"/>
  <c r="E114" i="1"/>
  <c r="E94" i="1"/>
  <c r="I99" i="1"/>
  <c r="E71" i="1"/>
  <c r="E78" i="1"/>
  <c r="E107" i="1"/>
  <c r="E123" i="1"/>
  <c r="I126" i="1"/>
  <c r="E43" i="1"/>
  <c r="I92" i="1"/>
  <c r="E99" i="1"/>
  <c r="I73" i="1"/>
  <c r="E72" i="1"/>
  <c r="I90" i="1"/>
  <c r="I112" i="1"/>
  <c r="E119" i="1"/>
  <c r="I91" i="1"/>
  <c r="E61" i="1"/>
  <c r="I89" i="1"/>
  <c r="E50" i="1"/>
  <c r="E93" i="1"/>
  <c r="E54" i="1"/>
  <c r="I109" i="1"/>
  <c r="I121" i="1"/>
  <c r="E42" i="1"/>
  <c r="E111" i="1"/>
  <c r="I98" i="1"/>
  <c r="I111" i="1"/>
  <c r="I102" i="1"/>
  <c r="E101" i="1"/>
  <c r="E55" i="1"/>
  <c r="I80" i="1"/>
  <c r="E91" i="1"/>
  <c r="I44" i="1"/>
  <c r="I95" i="1"/>
  <c r="I74" i="1"/>
  <c r="E87" i="1"/>
  <c r="E126" i="1"/>
  <c r="E56" i="1"/>
  <c r="E118" i="1"/>
  <c r="E102" i="1"/>
  <c r="I79" i="1"/>
  <c r="E68" i="1"/>
  <c r="I43" i="1"/>
  <c r="I51" i="1"/>
  <c r="I62" i="1"/>
  <c r="I56" i="1"/>
  <c r="E77" i="1"/>
  <c r="I100" i="1"/>
  <c r="E41" i="1"/>
  <c r="I82" i="1"/>
  <c r="I64" i="1"/>
  <c r="E81" i="1"/>
  <c r="I72" i="1"/>
  <c r="E96" i="1"/>
  <c r="I81" i="1"/>
  <c r="I119" i="1"/>
  <c r="I118" i="1"/>
  <c r="E62" i="1"/>
  <c r="E47" i="1"/>
  <c r="E65" i="1"/>
  <c r="E98" i="1"/>
  <c r="E115" i="1"/>
  <c r="E116" i="1"/>
  <c r="I47" i="1"/>
  <c r="I116" i="1"/>
  <c r="E66" i="1"/>
  <c r="I48" i="1"/>
  <c r="I42" i="1"/>
  <c r="E97" i="1"/>
  <c r="I124" i="1"/>
  <c r="I93" i="1"/>
  <c r="I60" i="1"/>
  <c r="I114" i="1"/>
  <c r="I41" i="1"/>
  <c r="E117" i="1"/>
  <c r="I40" i="1"/>
  <c r="I125" i="1"/>
  <c r="E92" i="1"/>
  <c r="E106" i="1"/>
  <c r="I94" i="1"/>
  <c r="I78" i="1"/>
  <c r="E100" i="1"/>
  <c r="I106" i="1"/>
  <c r="E122" i="1"/>
  <c r="E60" i="1"/>
  <c r="I69" i="1"/>
  <c r="I75" i="1"/>
  <c r="I108" i="1"/>
  <c r="E88" i="1"/>
  <c r="I77" i="1"/>
  <c r="I84" i="1"/>
  <c r="E113" i="1"/>
  <c r="I58" i="1"/>
</calcChain>
</file>

<file path=xl/sharedStrings.xml><?xml version="1.0" encoding="utf-8"?>
<sst xmlns="http://schemas.openxmlformats.org/spreadsheetml/2006/main" count="67" uniqueCount="50">
  <si>
    <t>Beépített villamos teljesítőképesség</t>
  </si>
  <si>
    <t>MW</t>
  </si>
  <si>
    <t>Terhelési tényező (LF)</t>
  </si>
  <si>
    <t>%</t>
  </si>
  <si>
    <t>Hatásfok</t>
  </si>
  <si>
    <t>CAPEX</t>
  </si>
  <si>
    <t>O&amp;M változó</t>
  </si>
  <si>
    <t>O&amp;M állandó</t>
  </si>
  <si>
    <t>O&amp;M költség</t>
  </si>
  <si>
    <t>Tüzelőanyagköltség</t>
  </si>
  <si>
    <t>Leszerelési költség</t>
  </si>
  <si>
    <t>Leszámítolási kamatláb</t>
  </si>
  <si>
    <t>LCOE</t>
  </si>
  <si>
    <t>Hatásfok degradáció</t>
  </si>
  <si>
    <t>ÁLLANDÓ KÖLTSÉGEK</t>
  </si>
  <si>
    <t>Tüzelőanyag állandó költség</t>
  </si>
  <si>
    <t>Tüzelőanyag változó költség</t>
  </si>
  <si>
    <t>Biztosítás stb.</t>
  </si>
  <si>
    <t>VÁLTOZÓ KÖLTSÉGEK</t>
  </si>
  <si>
    <t>Éves átlagos rendelkezésre állás</t>
  </si>
  <si>
    <t>h/a</t>
  </si>
  <si>
    <t>Éves max. villamosenergia-termelés</t>
  </si>
  <si>
    <r>
      <t>Fajlagos CO</t>
    </r>
    <r>
      <rPr>
        <b/>
        <vertAlign val="subscript"/>
        <sz val="8"/>
        <color rgb="FFFF0000"/>
        <rFont val="Times New Roman"/>
        <family val="1"/>
        <charset val="238"/>
      </rPr>
      <t>2</t>
    </r>
    <r>
      <rPr>
        <b/>
        <sz val="8"/>
        <color rgb="FFFF0000"/>
        <rFont val="Times New Roman"/>
        <family val="1"/>
        <charset val="238"/>
      </rPr>
      <t>-kibocsátás</t>
    </r>
  </si>
  <si>
    <r>
      <t>t</t>
    </r>
    <r>
      <rPr>
        <vertAlign val="subscript"/>
        <sz val="11"/>
        <color rgb="FFFF0000"/>
        <rFont val="Calibri"/>
        <family val="2"/>
        <charset val="238"/>
        <scheme val="minor"/>
      </rPr>
      <t>CO2</t>
    </r>
    <r>
      <rPr>
        <sz val="11"/>
        <color rgb="FFFF0000"/>
        <rFont val="Calibri"/>
        <family val="2"/>
        <charset val="238"/>
        <scheme val="minor"/>
      </rPr>
      <t>/MWh</t>
    </r>
  </si>
  <si>
    <t>MWh</t>
  </si>
  <si>
    <r>
      <t>t</t>
    </r>
    <r>
      <rPr>
        <vertAlign val="subscript"/>
        <sz val="11"/>
        <color rgb="FF00B0F0"/>
        <rFont val="Calibri"/>
        <family val="2"/>
        <charset val="238"/>
        <scheme val="minor"/>
      </rPr>
      <t>CO2</t>
    </r>
  </si>
  <si>
    <r>
      <t>CO</t>
    </r>
    <r>
      <rPr>
        <b/>
        <vertAlign val="subscript"/>
        <sz val="8"/>
        <color rgb="FFFF0000"/>
        <rFont val="Times New Roman"/>
        <family val="1"/>
        <charset val="238"/>
      </rPr>
      <t>2</t>
    </r>
    <r>
      <rPr>
        <b/>
        <sz val="8"/>
        <color rgb="FFFF0000"/>
        <rFont val="Times New Roman"/>
        <family val="1"/>
        <charset val="238"/>
      </rPr>
      <t xml:space="preserve"> kvótaár</t>
    </r>
  </si>
  <si>
    <r>
      <t>CO</t>
    </r>
    <r>
      <rPr>
        <b/>
        <vertAlign val="subscript"/>
        <sz val="8"/>
        <color rgb="FF00B0F0"/>
        <rFont val="Times New Roman"/>
        <family val="1"/>
        <charset val="238"/>
      </rPr>
      <t>2</t>
    </r>
    <r>
      <rPr>
        <b/>
        <sz val="8"/>
        <color rgb="FF00B0F0"/>
        <rFont val="Times New Roman"/>
        <family val="1"/>
        <charset val="238"/>
      </rPr>
      <t xml:space="preserve"> költség</t>
    </r>
  </si>
  <si>
    <t>-</t>
  </si>
  <si>
    <t>ÁTLAGOS KAPACITÁSKÖLTSÉG (AC_CAP)</t>
  </si>
  <si>
    <t>ÁTLAGOS ENERGIAKÖLTSÉG (AC_EN)</t>
  </si>
  <si>
    <t>SZŰRŐGÖRBE SZÁMÍTÁSA</t>
  </si>
  <si>
    <t>f</t>
  </si>
  <si>
    <t>v</t>
  </si>
  <si>
    <t>összes fajl. költség (f+v)</t>
  </si>
  <si>
    <t>éves ü.óra</t>
  </si>
  <si>
    <t>(12)+(14)+(17)+(20)+(21)</t>
  </si>
  <si>
    <t>(13)+(16)+(19)</t>
  </si>
  <si>
    <t>ÁTLAGOS KAPACITÁSKÖLTSÉG</t>
  </si>
  <si>
    <t>ÁTLAGOS  ENERGIAKÖLTSÉG</t>
  </si>
  <si>
    <t>AC_CAP = f + CF*v</t>
  </si>
  <si>
    <t>AC_EN = f/CF + v</t>
  </si>
  <si>
    <t>f+(CF*v)</t>
  </si>
  <si>
    <t>f/CF</t>
  </si>
  <si>
    <t>f/CF+v</t>
  </si>
  <si>
    <r>
      <t>Éves max. CO</t>
    </r>
    <r>
      <rPr>
        <b/>
        <vertAlign val="subscript"/>
        <sz val="8"/>
        <color rgb="FF00B0F0"/>
        <rFont val="Calibri"/>
        <family val="2"/>
        <charset val="238"/>
        <scheme val="minor"/>
      </rPr>
      <t>2</t>
    </r>
    <r>
      <rPr>
        <b/>
        <sz val="8"/>
        <color rgb="FF00B0F0"/>
        <rFont val="Calibri"/>
        <family val="2"/>
        <charset val="238"/>
        <scheme val="minor"/>
      </rPr>
      <t xml:space="preserve">- </t>
    </r>
    <r>
      <rPr>
        <b/>
        <sz val="8"/>
        <color rgb="FF00B0F0"/>
        <rFont val="Times New Roman"/>
        <family val="1"/>
        <charset val="238"/>
      </rPr>
      <t>kibocsátás</t>
    </r>
  </si>
  <si>
    <t>U1 ERŐMŰEGYSÉG</t>
  </si>
  <si>
    <t>CF</t>
  </si>
  <si>
    <t>PE/MWh</t>
  </si>
  <si>
    <t>PE/tCO2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</si>
</sst>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8"/>
      <color rgb="FF00B0F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vertAlign val="subscript"/>
      <sz val="8"/>
      <color rgb="FFFF0000"/>
      <name val="Times New Roman"/>
      <family val="1"/>
      <charset val="238"/>
    </font>
    <font>
      <vertAlign val="subscript"/>
      <sz val="11"/>
      <color rgb="FFFF0000"/>
      <name val="Calibri"/>
      <family val="2"/>
      <charset val="238"/>
      <scheme val="minor"/>
    </font>
    <font>
      <vertAlign val="subscript"/>
      <sz val="11"/>
      <color rgb="FF00B0F0"/>
      <name val="Calibri"/>
      <family val="2"/>
      <charset val="238"/>
      <scheme val="minor"/>
    </font>
    <font>
      <b/>
      <vertAlign val="subscript"/>
      <sz val="8"/>
      <color rgb="FF00B0F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bscript"/>
      <sz val="8"/>
      <color rgb="FF00B0F0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0" xfId="1" applyFont="1"/>
    <xf numFmtId="0" fontId="4" fillId="0" borderId="0" xfId="1" applyFont="1"/>
    <xf numFmtId="2" fontId="3" fillId="0" borderId="0" xfId="1" applyNumberFormat="1" applyFont="1"/>
    <xf numFmtId="3" fontId="3" fillId="0" borderId="0" xfId="1" applyNumberFormat="1" applyFont="1"/>
    <xf numFmtId="0" fontId="4" fillId="0" borderId="0" xfId="1" applyFont="1" applyFill="1"/>
    <xf numFmtId="3" fontId="4" fillId="0" borderId="0" xfId="1" applyNumberFormat="1" applyFont="1"/>
    <xf numFmtId="2" fontId="4" fillId="0" borderId="0" xfId="1" applyNumberFormat="1" applyFont="1"/>
    <xf numFmtId="2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3" fillId="0" borderId="0" xfId="1" applyFont="1" applyFill="1"/>
    <xf numFmtId="4" fontId="3" fillId="0" borderId="0" xfId="1" applyNumberFormat="1" applyFont="1" applyFill="1"/>
    <xf numFmtId="0" fontId="9" fillId="0" borderId="0" xfId="0" applyFont="1"/>
    <xf numFmtId="0" fontId="10" fillId="0" borderId="0" xfId="0" applyFont="1"/>
    <xf numFmtId="0" fontId="0" fillId="2" borderId="0" xfId="0" applyFill="1"/>
    <xf numFmtId="0" fontId="0" fillId="0" borderId="0" xfId="0" applyFont="1"/>
    <xf numFmtId="3" fontId="9" fillId="0" borderId="0" xfId="0" applyNumberFormat="1" applyFont="1"/>
    <xf numFmtId="4" fontId="9" fillId="0" borderId="0" xfId="0" applyNumberFormat="1" applyFont="1"/>
    <xf numFmtId="0" fontId="0" fillId="3" borderId="0" xfId="0" applyFill="1"/>
    <xf numFmtId="0" fontId="10" fillId="3" borderId="0" xfId="0" applyFont="1" applyFill="1"/>
    <xf numFmtId="0" fontId="0" fillId="3" borderId="0" xfId="0" applyFill="1" applyAlignment="1">
      <alignment horizontal="left"/>
    </xf>
    <xf numFmtId="0" fontId="4" fillId="3" borderId="0" xfId="1" applyFont="1" applyFill="1"/>
    <xf numFmtId="3" fontId="4" fillId="3" borderId="0" xfId="1" applyNumberFormat="1" applyFont="1" applyFill="1"/>
    <xf numFmtId="2" fontId="4" fillId="3" borderId="0" xfId="1" applyNumberFormat="1" applyFont="1" applyFill="1"/>
    <xf numFmtId="0" fontId="3" fillId="3" borderId="0" xfId="1" applyFont="1" applyFill="1"/>
    <xf numFmtId="2" fontId="3" fillId="3" borderId="0" xfId="1" applyNumberFormat="1" applyFont="1" applyFill="1"/>
    <xf numFmtId="4" fontId="3" fillId="3" borderId="0" xfId="1" applyNumberFormat="1" applyFont="1" applyFill="1"/>
    <xf numFmtId="3" fontId="3" fillId="3" borderId="0" xfId="1" applyNumberFormat="1" applyFont="1" applyFill="1"/>
    <xf numFmtId="0" fontId="9" fillId="3" borderId="0" xfId="0" applyFont="1" applyFill="1"/>
    <xf numFmtId="2" fontId="0" fillId="3" borderId="0" xfId="0" applyNumberFormat="1" applyFill="1"/>
    <xf numFmtId="3" fontId="0" fillId="3" borderId="0" xfId="0" applyNumberFormat="1" applyFill="1"/>
    <xf numFmtId="4" fontId="0" fillId="3" borderId="0" xfId="0" applyNumberFormat="1" applyFill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6092703119241"/>
          <c:y val="0.19267424041889156"/>
          <c:w val="0.82383997374855078"/>
          <c:h val="0.6627682745777011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5875">
              <a:solidFill>
                <a:schemeClr val="tx1"/>
              </a:solidFill>
            </a:ln>
          </c:spPr>
          <c:invertIfNegative val="0"/>
          <c:cat>
            <c:numRef>
              <c:f>Munka1!$G$39:$G$127</c:f>
              <c:numCache>
                <c:formatCode>General</c:formatCode>
                <c:ptCount val="89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8760</c:v>
                </c:pt>
              </c:numCache>
            </c:numRef>
          </c:cat>
          <c:val>
            <c:numRef>
              <c:f>Munka1!$I$39:$I$127</c:f>
              <c:numCache>
                <c:formatCode>#,##0.00</c:formatCode>
                <c:ptCount val="89"/>
                <c:pt idx="1">
                  <c:v>2764.0000000000005</c:v>
                </c:pt>
                <c:pt idx="2">
                  <c:v>1406.2000000000003</c:v>
                </c:pt>
                <c:pt idx="3">
                  <c:v>953.6</c:v>
                </c:pt>
                <c:pt idx="4">
                  <c:v>727.30000000000007</c:v>
                </c:pt>
                <c:pt idx="5">
                  <c:v>591.52</c:v>
                </c:pt>
                <c:pt idx="6">
                  <c:v>501</c:v>
                </c:pt>
                <c:pt idx="7">
                  <c:v>436.34285714285716</c:v>
                </c:pt>
                <c:pt idx="8">
                  <c:v>387.85</c:v>
                </c:pt>
                <c:pt idx="9">
                  <c:v>350.13333333333333</c:v>
                </c:pt>
                <c:pt idx="10">
                  <c:v>319.95999999999998</c:v>
                </c:pt>
                <c:pt idx="11">
                  <c:v>295.27272727272725</c:v>
                </c:pt>
                <c:pt idx="12">
                  <c:v>274.7</c:v>
                </c:pt>
                <c:pt idx="13">
                  <c:v>257.2923076923077</c:v>
                </c:pt>
                <c:pt idx="14">
                  <c:v>242.37142857142859</c:v>
                </c:pt>
                <c:pt idx="15">
                  <c:v>229.44000000000003</c:v>
                </c:pt>
                <c:pt idx="16">
                  <c:v>218.12500000000003</c:v>
                </c:pt>
                <c:pt idx="17">
                  <c:v>208.14117647058825</c:v>
                </c:pt>
                <c:pt idx="18">
                  <c:v>199.26666666666668</c:v>
                </c:pt>
                <c:pt idx="19">
                  <c:v>191.32631578947371</c:v>
                </c:pt>
                <c:pt idx="20">
                  <c:v>184.18</c:v>
                </c:pt>
                <c:pt idx="21">
                  <c:v>177.71428571428572</c:v>
                </c:pt>
                <c:pt idx="22">
                  <c:v>171.83636363636364</c:v>
                </c:pt>
                <c:pt idx="23">
                  <c:v>166.46956521739131</c:v>
                </c:pt>
                <c:pt idx="24">
                  <c:v>161.55000000000001</c:v>
                </c:pt>
                <c:pt idx="25">
                  <c:v>157.024</c:v>
                </c:pt>
                <c:pt idx="26">
                  <c:v>152.84615384615384</c:v>
                </c:pt>
                <c:pt idx="27">
                  <c:v>148.97777777777776</c:v>
                </c:pt>
                <c:pt idx="28">
                  <c:v>145.3857142857143</c:v>
                </c:pt>
                <c:pt idx="29">
                  <c:v>142.04137931034484</c:v>
                </c:pt>
                <c:pt idx="30">
                  <c:v>138.92000000000002</c:v>
                </c:pt>
                <c:pt idx="31">
                  <c:v>136</c:v>
                </c:pt>
                <c:pt idx="32">
                  <c:v>133.26250000000002</c:v>
                </c:pt>
                <c:pt idx="33">
                  <c:v>130.69090909090909</c:v>
                </c:pt>
                <c:pt idx="34">
                  <c:v>128.27058823529413</c:v>
                </c:pt>
                <c:pt idx="35">
                  <c:v>125.98857142857142</c:v>
                </c:pt>
                <c:pt idx="36">
                  <c:v>123.83333333333334</c:v>
                </c:pt>
                <c:pt idx="37">
                  <c:v>121.7945945945946</c:v>
                </c:pt>
                <c:pt idx="38">
                  <c:v>119.86315789473684</c:v>
                </c:pt>
                <c:pt idx="39">
                  <c:v>118.03076923076924</c:v>
                </c:pt>
                <c:pt idx="40">
                  <c:v>116.28999999999999</c:v>
                </c:pt>
                <c:pt idx="41">
                  <c:v>114.63414634146341</c:v>
                </c:pt>
                <c:pt idx="42">
                  <c:v>113.05714285714285</c:v>
                </c:pt>
                <c:pt idx="43">
                  <c:v>111.55348837209303</c:v>
                </c:pt>
                <c:pt idx="44">
                  <c:v>110.11818181818182</c:v>
                </c:pt>
                <c:pt idx="45">
                  <c:v>108.74666666666666</c:v>
                </c:pt>
                <c:pt idx="46">
                  <c:v>107.43478260869566</c:v>
                </c:pt>
                <c:pt idx="47">
                  <c:v>106.17872340425532</c:v>
                </c:pt>
                <c:pt idx="48">
                  <c:v>104.97499999999999</c:v>
                </c:pt>
                <c:pt idx="49">
                  <c:v>103.8204081632653</c:v>
                </c:pt>
                <c:pt idx="50">
                  <c:v>102.71199999999999</c:v>
                </c:pt>
                <c:pt idx="51">
                  <c:v>101.64705882352942</c:v>
                </c:pt>
                <c:pt idx="52">
                  <c:v>100.62307692307692</c:v>
                </c:pt>
                <c:pt idx="53">
                  <c:v>99.637735849056597</c:v>
                </c:pt>
                <c:pt idx="54">
                  <c:v>98.688888888888883</c:v>
                </c:pt>
                <c:pt idx="55">
                  <c:v>97.774545454545461</c:v>
                </c:pt>
                <c:pt idx="56">
                  <c:v>96.892857142857139</c:v>
                </c:pt>
                <c:pt idx="57">
                  <c:v>96.042105263157893</c:v>
                </c:pt>
                <c:pt idx="58">
                  <c:v>95.220689655172407</c:v>
                </c:pt>
                <c:pt idx="59">
                  <c:v>94.427118644067804</c:v>
                </c:pt>
                <c:pt idx="60">
                  <c:v>93.66</c:v>
                </c:pt>
                <c:pt idx="61">
                  <c:v>92.918032786885249</c:v>
                </c:pt>
                <c:pt idx="62">
                  <c:v>92.199999999999989</c:v>
                </c:pt>
                <c:pt idx="63">
                  <c:v>91.504761904761907</c:v>
                </c:pt>
                <c:pt idx="64">
                  <c:v>90.831250000000011</c:v>
                </c:pt>
                <c:pt idx="65">
                  <c:v>90.178461538461534</c:v>
                </c:pt>
                <c:pt idx="66">
                  <c:v>89.545454545454547</c:v>
                </c:pt>
                <c:pt idx="67">
                  <c:v>88.931343283582095</c:v>
                </c:pt>
                <c:pt idx="68">
                  <c:v>88.335294117647067</c:v>
                </c:pt>
                <c:pt idx="69">
                  <c:v>87.756521739130434</c:v>
                </c:pt>
                <c:pt idx="70">
                  <c:v>87.194285714285712</c:v>
                </c:pt>
                <c:pt idx="71">
                  <c:v>86.647887323943664</c:v>
                </c:pt>
                <c:pt idx="72">
                  <c:v>86.116666666666674</c:v>
                </c:pt>
                <c:pt idx="73">
                  <c:v>85.6</c:v>
                </c:pt>
                <c:pt idx="74">
                  <c:v>85.097297297297303</c:v>
                </c:pt>
                <c:pt idx="75">
                  <c:v>84.608000000000004</c:v>
                </c:pt>
                <c:pt idx="76">
                  <c:v>84.131578947368425</c:v>
                </c:pt>
                <c:pt idx="77">
                  <c:v>83.667532467532467</c:v>
                </c:pt>
                <c:pt idx="78">
                  <c:v>83.215384615384608</c:v>
                </c:pt>
                <c:pt idx="79">
                  <c:v>82.774683544303798</c:v>
                </c:pt>
                <c:pt idx="80">
                  <c:v>82.344999999999999</c:v>
                </c:pt>
                <c:pt idx="81">
                  <c:v>81.925925925925924</c:v>
                </c:pt>
                <c:pt idx="82">
                  <c:v>81.517073170731706</c:v>
                </c:pt>
                <c:pt idx="83">
                  <c:v>81.118072289156629</c:v>
                </c:pt>
                <c:pt idx="84">
                  <c:v>80.728571428571428</c:v>
                </c:pt>
                <c:pt idx="85">
                  <c:v>80.348235294117643</c:v>
                </c:pt>
                <c:pt idx="86">
                  <c:v>79.976744186046517</c:v>
                </c:pt>
                <c:pt idx="87">
                  <c:v>79.613793103448273</c:v>
                </c:pt>
                <c:pt idx="88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2-4C9C-9290-5C2652D0A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6383744"/>
        <c:axId val="76385664"/>
      </c:barChart>
      <c:catAx>
        <c:axId val="7638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aseline="0"/>
                </a:pPr>
                <a:endParaRPr lang="hu-HU" sz="1800" cap="all" baseline="0"/>
              </a:p>
              <a:p>
                <a:pPr>
                  <a:defRPr sz="1800" baseline="0"/>
                </a:pPr>
                <a:endParaRPr lang="hu-HU" sz="1800" cap="all" baseline="0"/>
              </a:p>
              <a:p>
                <a:pPr>
                  <a:defRPr sz="1800" baseline="0"/>
                </a:pPr>
                <a:endParaRPr lang="hu-HU" sz="1800" cap="all" baseline="0"/>
              </a:p>
              <a:p>
                <a:pPr>
                  <a:defRPr sz="1800" baseline="0"/>
                </a:pPr>
                <a:r>
                  <a:rPr lang="en-US" sz="1800" cap="all" baseline="0"/>
                  <a:t>Éves teljesítőképesség-kihasználási óraszám </a:t>
                </a:r>
                <a:r>
                  <a:rPr lang="en-US" sz="1800" baseline="0"/>
                  <a:t>[h/a]</a:t>
                </a:r>
                <a:endParaRPr lang="hu-HU" sz="1800" baseline="0"/>
              </a:p>
              <a:p>
                <a:pPr>
                  <a:defRPr sz="1800" baseline="0"/>
                </a:pPr>
                <a:endParaRPr lang="en-US" sz="1800" baseline="0"/>
              </a:p>
            </c:rich>
          </c:tx>
          <c:layout>
            <c:manualLayout>
              <c:xMode val="edge"/>
              <c:yMode val="edge"/>
              <c:x val="0.30243078735519341"/>
              <c:y val="0.9205579620348223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6385664"/>
        <c:crosses val="autoZero"/>
        <c:auto val="1"/>
        <c:lblAlgn val="ctr"/>
        <c:lblOffset val="100"/>
        <c:noMultiLvlLbl val="0"/>
      </c:catAx>
      <c:valAx>
        <c:axId val="763856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aseline="0"/>
                  <a:t> </a:t>
                </a:r>
                <a:endParaRPr lang="hu-HU" sz="1800" baseline="0"/>
              </a:p>
              <a:p>
                <a:pPr>
                  <a:defRPr/>
                </a:pPr>
                <a:r>
                  <a:rPr lang="en-US" sz="1800" baseline="0"/>
                  <a:t>[</a:t>
                </a:r>
                <a:r>
                  <a:rPr lang="hu-HU" sz="1800" baseline="0"/>
                  <a:t>PE</a:t>
                </a:r>
                <a:r>
                  <a:rPr lang="en-US" sz="1800" baseline="0"/>
                  <a:t>/MWh]</a:t>
                </a:r>
                <a:endParaRPr lang="hu-HU" sz="1800" baseline="0"/>
              </a:p>
              <a:p>
                <a:pPr>
                  <a:defRPr/>
                </a:pPr>
                <a:endParaRPr lang="en-US" sz="1800" baseline="0"/>
              </a:p>
            </c:rich>
          </c:tx>
          <c:layout>
            <c:manualLayout>
              <c:xMode val="edge"/>
              <c:yMode val="edge"/>
              <c:x val="1.2683000303935836E-2"/>
              <c:y val="0.42705957407485801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hu-HU"/>
          </a:p>
        </c:txPr>
        <c:crossAx val="76383744"/>
        <c:crosses val="autoZero"/>
        <c:crossBetween val="between"/>
        <c:minorUnit val="250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AZ ÁTLAGOS KAPACITÁSKÖLTSÉG</a:t>
            </a:r>
            <a:r>
              <a:rPr lang="hu-HU" baseline="0"/>
              <a:t> ALAKULÁSA AZ ÉVES TELJESÍTŐKÉPESSÉG-KIHASZNÁLÁSI ÓRASZÁM FÜGGVÉNYÉBEN [AC</a:t>
            </a:r>
            <a:r>
              <a:rPr lang="hu-HU" baseline="-25000"/>
              <a:t>CAP</a:t>
            </a:r>
            <a:r>
              <a:rPr lang="hu-HU" baseline="0"/>
              <a:t> = f(Tau</a:t>
            </a:r>
            <a:r>
              <a:rPr lang="hu-HU" baseline="-25000"/>
              <a:t>BT</a:t>
            </a:r>
            <a:r>
              <a:rPr lang="hu-HU" baseline="0"/>
              <a:t>)] 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0280105113384"/>
          <c:y val="0.15793198974975453"/>
          <c:w val="0.87914015745490048"/>
          <c:h val="0.67863072217384002"/>
        </c:manualLayout>
      </c:layout>
      <c:lineChart>
        <c:grouping val="standard"/>
        <c:varyColors val="0"/>
        <c:ser>
          <c:idx val="0"/>
          <c:order val="0"/>
          <c:spPr>
            <a:ln w="69850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Munka1!$C$39:$C$127</c:f>
              <c:numCache>
                <c:formatCode>General</c:formatCode>
                <c:ptCount val="8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8760</c:v>
                </c:pt>
              </c:numCache>
            </c:numRef>
          </c:cat>
          <c:val>
            <c:numRef>
              <c:f>Munka1!$D$39:$D$127</c:f>
              <c:numCache>
                <c:formatCode>0.00</c:formatCode>
                <c:ptCount val="89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31</c:v>
                </c:pt>
                <c:pt idx="64">
                  <c:v>31</c:v>
                </c:pt>
                <c:pt idx="65">
                  <c:v>31</c:v>
                </c:pt>
                <c:pt idx="66">
                  <c:v>31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31</c:v>
                </c:pt>
                <c:pt idx="72">
                  <c:v>31</c:v>
                </c:pt>
                <c:pt idx="73">
                  <c:v>31</c:v>
                </c:pt>
                <c:pt idx="74">
                  <c:v>31</c:v>
                </c:pt>
                <c:pt idx="75">
                  <c:v>31</c:v>
                </c:pt>
                <c:pt idx="76">
                  <c:v>31</c:v>
                </c:pt>
                <c:pt idx="77">
                  <c:v>31</c:v>
                </c:pt>
                <c:pt idx="78">
                  <c:v>31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B-491C-A679-2094689CBC0F}"/>
            </c:ext>
          </c:extLst>
        </c:ser>
        <c:ser>
          <c:idx val="1"/>
          <c:order val="1"/>
          <c:spPr>
            <a:ln w="730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Munka1!$C$39:$C$127</c:f>
              <c:numCache>
                <c:formatCode>General</c:formatCode>
                <c:ptCount val="8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8760</c:v>
                </c:pt>
              </c:numCache>
            </c:numRef>
          </c:cat>
          <c:val>
            <c:numRef>
              <c:f>Munka1!$E$39:$E$127</c:f>
              <c:numCache>
                <c:formatCode>#,##0.00</c:formatCode>
                <c:ptCount val="89"/>
                <c:pt idx="0" formatCode="#,##0">
                  <c:v>31</c:v>
                </c:pt>
                <c:pt idx="1">
                  <c:v>31.552511415525114</c:v>
                </c:pt>
                <c:pt idx="2">
                  <c:v>32.105022831050228</c:v>
                </c:pt>
                <c:pt idx="3">
                  <c:v>32.657534246575345</c:v>
                </c:pt>
                <c:pt idx="4">
                  <c:v>33.210045662100455</c:v>
                </c:pt>
                <c:pt idx="5">
                  <c:v>33.762557077625573</c:v>
                </c:pt>
                <c:pt idx="6">
                  <c:v>34.315068493150683</c:v>
                </c:pt>
                <c:pt idx="7">
                  <c:v>34.8675799086758</c:v>
                </c:pt>
                <c:pt idx="8">
                  <c:v>35.420091324200911</c:v>
                </c:pt>
                <c:pt idx="9">
                  <c:v>35.972602739726028</c:v>
                </c:pt>
                <c:pt idx="10">
                  <c:v>36.525114155251138</c:v>
                </c:pt>
                <c:pt idx="11">
                  <c:v>37.077625570776256</c:v>
                </c:pt>
                <c:pt idx="12">
                  <c:v>37.630136986301366</c:v>
                </c:pt>
                <c:pt idx="13">
                  <c:v>38.182648401826484</c:v>
                </c:pt>
                <c:pt idx="14">
                  <c:v>38.735159817351601</c:v>
                </c:pt>
                <c:pt idx="15">
                  <c:v>39.287671232876711</c:v>
                </c:pt>
                <c:pt idx="16">
                  <c:v>39.840182648401822</c:v>
                </c:pt>
                <c:pt idx="17">
                  <c:v>40.392694063926939</c:v>
                </c:pt>
                <c:pt idx="18">
                  <c:v>40.945205479452056</c:v>
                </c:pt>
                <c:pt idx="19">
                  <c:v>41.497716894977167</c:v>
                </c:pt>
                <c:pt idx="20">
                  <c:v>42.050228310502284</c:v>
                </c:pt>
                <c:pt idx="21">
                  <c:v>42.602739726027394</c:v>
                </c:pt>
                <c:pt idx="22">
                  <c:v>43.155251141552512</c:v>
                </c:pt>
                <c:pt idx="23">
                  <c:v>43.707762557077629</c:v>
                </c:pt>
                <c:pt idx="24">
                  <c:v>44.260273972602739</c:v>
                </c:pt>
                <c:pt idx="25">
                  <c:v>44.81278538812785</c:v>
                </c:pt>
                <c:pt idx="26">
                  <c:v>45.365296803652967</c:v>
                </c:pt>
                <c:pt idx="27">
                  <c:v>45.917808219178085</c:v>
                </c:pt>
                <c:pt idx="28">
                  <c:v>46.470319634703195</c:v>
                </c:pt>
                <c:pt idx="29">
                  <c:v>47.022831050228312</c:v>
                </c:pt>
                <c:pt idx="30">
                  <c:v>47.575342465753423</c:v>
                </c:pt>
                <c:pt idx="31">
                  <c:v>48.12785388127854</c:v>
                </c:pt>
                <c:pt idx="32">
                  <c:v>48.68036529680365</c:v>
                </c:pt>
                <c:pt idx="33">
                  <c:v>49.232876712328768</c:v>
                </c:pt>
                <c:pt idx="34">
                  <c:v>49.785388127853878</c:v>
                </c:pt>
                <c:pt idx="35">
                  <c:v>50.337899543378995</c:v>
                </c:pt>
                <c:pt idx="36">
                  <c:v>50.890410958904113</c:v>
                </c:pt>
                <c:pt idx="37">
                  <c:v>51.442922374429223</c:v>
                </c:pt>
                <c:pt idx="38">
                  <c:v>51.995433789954333</c:v>
                </c:pt>
                <c:pt idx="39">
                  <c:v>52.547945205479451</c:v>
                </c:pt>
                <c:pt idx="40">
                  <c:v>53.100456621004568</c:v>
                </c:pt>
                <c:pt idx="41">
                  <c:v>53.652968036529678</c:v>
                </c:pt>
                <c:pt idx="42">
                  <c:v>54.205479452054789</c:v>
                </c:pt>
                <c:pt idx="43">
                  <c:v>54.757990867579906</c:v>
                </c:pt>
                <c:pt idx="44">
                  <c:v>55.310502283105023</c:v>
                </c:pt>
                <c:pt idx="45">
                  <c:v>55.863013698630141</c:v>
                </c:pt>
                <c:pt idx="46">
                  <c:v>56.415525114155251</c:v>
                </c:pt>
                <c:pt idx="47">
                  <c:v>56.968036529680361</c:v>
                </c:pt>
                <c:pt idx="48">
                  <c:v>57.520547945205479</c:v>
                </c:pt>
                <c:pt idx="49">
                  <c:v>58.073059360730596</c:v>
                </c:pt>
                <c:pt idx="50">
                  <c:v>58.625570776255707</c:v>
                </c:pt>
                <c:pt idx="51">
                  <c:v>59.178082191780817</c:v>
                </c:pt>
                <c:pt idx="52">
                  <c:v>59.730593607305934</c:v>
                </c:pt>
                <c:pt idx="53">
                  <c:v>60.283105022831052</c:v>
                </c:pt>
                <c:pt idx="54">
                  <c:v>60.835616438356169</c:v>
                </c:pt>
                <c:pt idx="55">
                  <c:v>61.388127853881272</c:v>
                </c:pt>
                <c:pt idx="56">
                  <c:v>61.94063926940639</c:v>
                </c:pt>
                <c:pt idx="57">
                  <c:v>62.493150684931507</c:v>
                </c:pt>
                <c:pt idx="58">
                  <c:v>63.045662100456624</c:v>
                </c:pt>
                <c:pt idx="59">
                  <c:v>63.598173515981735</c:v>
                </c:pt>
                <c:pt idx="60">
                  <c:v>64.150684931506845</c:v>
                </c:pt>
                <c:pt idx="61">
                  <c:v>64.703196347031962</c:v>
                </c:pt>
                <c:pt idx="62">
                  <c:v>65.25570776255708</c:v>
                </c:pt>
                <c:pt idx="63">
                  <c:v>65.808219178082197</c:v>
                </c:pt>
                <c:pt idx="64">
                  <c:v>66.3607305936073</c:v>
                </c:pt>
                <c:pt idx="65">
                  <c:v>66.913242009132418</c:v>
                </c:pt>
                <c:pt idx="66">
                  <c:v>67.465753424657535</c:v>
                </c:pt>
                <c:pt idx="67">
                  <c:v>68.018264840182638</c:v>
                </c:pt>
                <c:pt idx="68">
                  <c:v>68.570776255707756</c:v>
                </c:pt>
                <c:pt idx="69">
                  <c:v>69.123287671232873</c:v>
                </c:pt>
                <c:pt idx="70">
                  <c:v>69.675799086757991</c:v>
                </c:pt>
                <c:pt idx="71">
                  <c:v>70.228310502283108</c:v>
                </c:pt>
                <c:pt idx="72">
                  <c:v>70.780821917808225</c:v>
                </c:pt>
                <c:pt idx="73">
                  <c:v>71.333333333333343</c:v>
                </c:pt>
                <c:pt idx="74">
                  <c:v>71.885844748858446</c:v>
                </c:pt>
                <c:pt idx="75">
                  <c:v>72.438356164383549</c:v>
                </c:pt>
                <c:pt idx="76">
                  <c:v>72.990867579908667</c:v>
                </c:pt>
                <c:pt idx="77">
                  <c:v>73.543378995433784</c:v>
                </c:pt>
                <c:pt idx="78">
                  <c:v>74.095890410958901</c:v>
                </c:pt>
                <c:pt idx="79">
                  <c:v>74.648401826484019</c:v>
                </c:pt>
                <c:pt idx="80">
                  <c:v>75.200913242009136</c:v>
                </c:pt>
                <c:pt idx="81">
                  <c:v>75.753424657534254</c:v>
                </c:pt>
                <c:pt idx="82">
                  <c:v>76.305936073059357</c:v>
                </c:pt>
                <c:pt idx="83">
                  <c:v>76.858447488584474</c:v>
                </c:pt>
                <c:pt idx="84">
                  <c:v>77.410958904109577</c:v>
                </c:pt>
                <c:pt idx="85">
                  <c:v>77.963470319634695</c:v>
                </c:pt>
                <c:pt idx="86">
                  <c:v>78.515981735159812</c:v>
                </c:pt>
                <c:pt idx="87">
                  <c:v>79.06849315068493</c:v>
                </c:pt>
                <c:pt idx="88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EB-491C-A679-2094689C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76128"/>
        <c:axId val="76977664"/>
      </c:lineChart>
      <c:catAx>
        <c:axId val="769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6977664"/>
        <c:crosses val="autoZero"/>
        <c:auto val="1"/>
        <c:lblAlgn val="ctr"/>
        <c:lblOffset val="100"/>
        <c:noMultiLvlLbl val="0"/>
      </c:catAx>
      <c:valAx>
        <c:axId val="76977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hu-HU" sz="1600"/>
                  <a:t>[PE</a:t>
                </a:r>
                <a:r>
                  <a:rPr lang="en-US" sz="1600"/>
                  <a:t>/MWh</a:t>
                </a:r>
                <a:r>
                  <a:rPr lang="hu-HU" sz="1600"/>
                  <a:t>]</a:t>
                </a:r>
                <a:endParaRPr lang="en-US" sz="1600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hu-HU"/>
          </a:p>
        </c:txPr>
        <c:crossAx val="7697612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0.48829</cdr:x>
      <cdr:y>0.11862</cdr:y>
    </cdr:from>
    <cdr:to>
      <cdr:x>0.58667</cdr:x>
      <cdr:y>0.17241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538505" y="720132"/>
          <a:ext cx="914400" cy="326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0.20541</cdr:x>
      <cdr:y>0.03862</cdr:y>
    </cdr:from>
    <cdr:to>
      <cdr:x>0.98829</cdr:x>
      <cdr:y>0.17103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909187" y="234462"/>
          <a:ext cx="7276681" cy="803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1800" b="1"/>
            <a:t>AZ ÁTLAGOS</a:t>
          </a:r>
          <a:r>
            <a:rPr lang="hu-HU" sz="1800" b="1" baseline="0"/>
            <a:t> ENERGIAKÖLTSÉG ALAKULÁSA A TELJESÍTŐKÉPESSÉG-KIHASZNÁLÁSI ÓRASZÁM FÜGGVÉNYÉBEN [AC</a:t>
          </a:r>
          <a:r>
            <a:rPr lang="hu-HU" sz="1800" b="1" baseline="-25000"/>
            <a:t>EN</a:t>
          </a:r>
          <a:r>
            <a:rPr lang="hu-HU" sz="1800" b="1" baseline="0"/>
            <a:t> = f(Tau</a:t>
          </a:r>
          <a:r>
            <a:rPr lang="hu-HU" sz="1800" b="1" baseline="-25000"/>
            <a:t>BT</a:t>
          </a:r>
          <a:r>
            <a:rPr lang="hu-HU" sz="1800" b="1" baseline="0"/>
            <a:t>)]</a:t>
          </a:r>
          <a:endParaRPr lang="hu-HU" sz="18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0.23874</cdr:x>
      <cdr:y>0.92138</cdr:y>
    </cdr:from>
    <cdr:to>
      <cdr:x>0.8955</cdr:x>
      <cdr:y>0.97793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2219012" y="5593582"/>
          <a:ext cx="6104374" cy="343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800" b="1"/>
            <a:t>ÉVES TELJESÍTŐKÉPESSÉG-KIHASZNÁLÁSI ÓRASZÁM [h/a]</a:t>
          </a:r>
        </a:p>
      </cdr:txBody>
    </cdr:sp>
  </cdr:relSizeAnchor>
  <cdr:relSizeAnchor xmlns:cdr="http://schemas.openxmlformats.org/drawingml/2006/chartDrawing">
    <cdr:from>
      <cdr:x>0.7973</cdr:x>
      <cdr:y>0.33241</cdr:y>
    </cdr:from>
    <cdr:to>
      <cdr:x>0.8009</cdr:x>
      <cdr:y>0.61103</cdr:y>
    </cdr:to>
    <cdr:cxnSp macro="">
      <cdr:nvCxnSpPr>
        <cdr:cNvPr id="4" name="Egyenes összekötő nyíllal 3"/>
        <cdr:cNvCxnSpPr/>
      </cdr:nvCxnSpPr>
      <cdr:spPr>
        <a:xfrm xmlns:a="http://schemas.openxmlformats.org/drawingml/2006/main">
          <a:off x="7410659" y="2018044"/>
          <a:ext cx="33495" cy="1691472"/>
        </a:xfrm>
        <a:prstGeom xmlns:a="http://schemas.openxmlformats.org/drawingml/2006/main" prst="straightConnector1">
          <a:avLst/>
        </a:prstGeom>
        <a:ln xmlns:a="http://schemas.openxmlformats.org/drawingml/2006/main" w="53975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0.8009</cdr:x>
      <cdr:y>0.60828</cdr:y>
    </cdr:from>
    <cdr:to>
      <cdr:x>0.8027</cdr:x>
      <cdr:y>0.83586</cdr:y>
    </cdr:to>
    <cdr:cxnSp macro="">
      <cdr:nvCxnSpPr>
        <cdr:cNvPr id="6" name="Egyenes összekötő nyíllal 5"/>
        <cdr:cNvCxnSpPr/>
      </cdr:nvCxnSpPr>
      <cdr:spPr>
        <a:xfrm xmlns:a="http://schemas.openxmlformats.org/drawingml/2006/main">
          <a:off x="7444154" y="3692769"/>
          <a:ext cx="16747" cy="1381648"/>
        </a:xfrm>
        <a:prstGeom xmlns:a="http://schemas.openxmlformats.org/drawingml/2006/main" prst="straightConnector1">
          <a:avLst/>
        </a:prstGeom>
        <a:ln xmlns:a="http://schemas.openxmlformats.org/drawingml/2006/main" w="47625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0.83063</cdr:x>
      <cdr:y>0.38345</cdr:y>
    </cdr:from>
    <cdr:to>
      <cdr:x>0.96306</cdr:x>
      <cdr:y>0.46207</cdr:y>
    </cdr:to>
    <cdr:sp macro="" textlink="">
      <cdr:nvSpPr>
        <cdr:cNvPr id="7" name="Szövegdoboz 6"/>
        <cdr:cNvSpPr txBox="1"/>
      </cdr:nvSpPr>
      <cdr:spPr>
        <a:xfrm xmlns:a="http://schemas.openxmlformats.org/drawingml/2006/main">
          <a:off x="7720483" y="2327868"/>
          <a:ext cx="1230923" cy="47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0.56306</cdr:x>
      <cdr:y>0.47172</cdr:y>
    </cdr:from>
    <cdr:to>
      <cdr:x>0.8036</cdr:x>
      <cdr:y>0.54345</cdr:y>
    </cdr:to>
    <cdr:sp macro="" textlink="">
      <cdr:nvSpPr>
        <cdr:cNvPr id="8" name="Szövegdoboz 7"/>
        <cdr:cNvSpPr txBox="1"/>
      </cdr:nvSpPr>
      <cdr:spPr>
        <a:xfrm xmlns:a="http://schemas.openxmlformats.org/drawingml/2006/main">
          <a:off x="5233518" y="2863781"/>
          <a:ext cx="2235758" cy="435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/>
            <a:t>változó költséghányad</a:t>
          </a:r>
        </a:p>
      </cdr:txBody>
    </cdr:sp>
  </cdr:relSizeAnchor>
  <cdr:relSizeAnchor xmlns:cdr="http://schemas.openxmlformats.org/drawingml/2006/chartDrawing">
    <cdr:from>
      <cdr:x>0.55225</cdr:x>
      <cdr:y>0.69655</cdr:y>
    </cdr:from>
    <cdr:to>
      <cdr:x>0.77297</cdr:x>
      <cdr:y>0.75724</cdr:y>
    </cdr:to>
    <cdr:sp macro="" textlink="">
      <cdr:nvSpPr>
        <cdr:cNvPr id="9" name="Szövegdoboz 8"/>
        <cdr:cNvSpPr txBox="1"/>
      </cdr:nvSpPr>
      <cdr:spPr>
        <a:xfrm xmlns:a="http://schemas.openxmlformats.org/drawingml/2006/main">
          <a:off x="5133033" y="4228682"/>
          <a:ext cx="2051538" cy="368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/>
            <a:t>állandó</a:t>
          </a:r>
          <a:r>
            <a:rPr lang="hu-HU" sz="1600" baseline="0"/>
            <a:t> költséghányad</a:t>
          </a:r>
          <a:endParaRPr lang="hu-HU" sz="1600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30"/>
  <sheetViews>
    <sheetView zoomScale="150" zoomScaleNormal="150" workbookViewId="0">
      <selection activeCell="B131" sqref="B131:B132"/>
    </sheetView>
  </sheetViews>
  <sheetFormatPr defaultRowHeight="14.4" x14ac:dyDescent="0.3"/>
  <cols>
    <col min="1" max="1" width="5.5546875" customWidth="1"/>
    <col min="2" max="2" width="27.5546875" customWidth="1"/>
    <col min="5" max="5" width="10.44140625" customWidth="1"/>
    <col min="10" max="10" width="13.5546875" customWidth="1"/>
    <col min="13" max="13" width="36.5546875" customWidth="1"/>
    <col min="24" max="24" width="36.44140625" customWidth="1"/>
    <col min="35" max="35" width="36.44140625" customWidth="1"/>
    <col min="46" max="46" width="36.6640625" customWidth="1"/>
  </cols>
  <sheetData>
    <row r="1" spans="1:82" x14ac:dyDescent="0.3">
      <c r="A1">
        <v>1</v>
      </c>
      <c r="B1" t="s">
        <v>31</v>
      </c>
      <c r="K1" s="1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</row>
    <row r="2" spans="1:82" x14ac:dyDescent="0.3">
      <c r="A2">
        <v>2</v>
      </c>
      <c r="B2" s="14" t="s">
        <v>46</v>
      </c>
      <c r="K2" s="15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20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</row>
    <row r="3" spans="1:82" x14ac:dyDescent="0.3">
      <c r="A3">
        <v>3</v>
      </c>
      <c r="K3" s="15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</row>
    <row r="4" spans="1:82" x14ac:dyDescent="0.3">
      <c r="A4">
        <v>4</v>
      </c>
      <c r="B4" t="s">
        <v>40</v>
      </c>
      <c r="D4" t="s">
        <v>38</v>
      </c>
      <c r="K4" s="15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</row>
    <row r="5" spans="1:82" x14ac:dyDescent="0.3">
      <c r="A5">
        <v>5</v>
      </c>
      <c r="K5" s="15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</row>
    <row r="6" spans="1:82" x14ac:dyDescent="0.3">
      <c r="A6">
        <v>6</v>
      </c>
      <c r="B6" t="s">
        <v>41</v>
      </c>
      <c r="D6" t="s">
        <v>39</v>
      </c>
      <c r="K6" s="1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1:82" x14ac:dyDescent="0.3">
      <c r="A7">
        <v>7</v>
      </c>
      <c r="K7" s="15"/>
      <c r="L7" s="9"/>
      <c r="M7" s="19"/>
      <c r="N7" s="19"/>
      <c r="O7" s="19"/>
      <c r="P7" s="19"/>
      <c r="Q7" s="19"/>
      <c r="R7" s="19"/>
      <c r="S7" s="19"/>
      <c r="T7" s="19"/>
      <c r="U7" s="19"/>
      <c r="V7" s="19"/>
      <c r="W7" s="21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1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1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</row>
    <row r="8" spans="1:82" x14ac:dyDescent="0.3">
      <c r="A8">
        <v>8</v>
      </c>
      <c r="B8" s="2" t="s">
        <v>0</v>
      </c>
      <c r="C8" s="2" t="s">
        <v>1</v>
      </c>
      <c r="D8" s="6">
        <v>500</v>
      </c>
      <c r="K8" s="15"/>
      <c r="L8" s="9"/>
      <c r="M8" s="22"/>
      <c r="N8" s="22"/>
      <c r="O8" s="23"/>
      <c r="P8" s="19"/>
      <c r="Q8" s="19"/>
      <c r="R8" s="19"/>
      <c r="S8" s="19"/>
      <c r="T8" s="19"/>
      <c r="U8" s="19"/>
      <c r="V8" s="19"/>
      <c r="W8" s="21"/>
      <c r="X8" s="22"/>
      <c r="Y8" s="22"/>
      <c r="Z8" s="23"/>
      <c r="AA8" s="19"/>
      <c r="AB8" s="19"/>
      <c r="AC8" s="19"/>
      <c r="AD8" s="19"/>
      <c r="AE8" s="19"/>
      <c r="AF8" s="19"/>
      <c r="AG8" s="19"/>
      <c r="AH8" s="21"/>
      <c r="AI8" s="22"/>
      <c r="AJ8" s="22"/>
      <c r="AK8" s="23"/>
      <c r="AL8" s="19"/>
      <c r="AM8" s="19"/>
      <c r="AN8" s="19"/>
      <c r="AO8" s="19"/>
      <c r="AP8" s="19"/>
      <c r="AQ8" s="19"/>
      <c r="AR8" s="19"/>
      <c r="AS8" s="21"/>
      <c r="AT8" s="22"/>
      <c r="AU8" s="22"/>
      <c r="AV8" s="23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</row>
    <row r="9" spans="1:82" x14ac:dyDescent="0.3">
      <c r="A9">
        <v>9</v>
      </c>
      <c r="B9" s="2" t="s">
        <v>2</v>
      </c>
      <c r="C9" s="2" t="s">
        <v>28</v>
      </c>
      <c r="D9" s="2">
        <v>0.75</v>
      </c>
      <c r="K9" s="15"/>
      <c r="L9" s="9"/>
      <c r="M9" s="22"/>
      <c r="N9" s="22"/>
      <c r="O9" s="22"/>
      <c r="P9" s="19"/>
      <c r="Q9" s="19"/>
      <c r="R9" s="19"/>
      <c r="S9" s="19"/>
      <c r="T9" s="19"/>
      <c r="U9" s="19"/>
      <c r="V9" s="19"/>
      <c r="W9" s="21"/>
      <c r="X9" s="22"/>
      <c r="Y9" s="22"/>
      <c r="Z9" s="22"/>
      <c r="AA9" s="19"/>
      <c r="AB9" s="19"/>
      <c r="AC9" s="19"/>
      <c r="AD9" s="19"/>
      <c r="AE9" s="19"/>
      <c r="AF9" s="19"/>
      <c r="AG9" s="19"/>
      <c r="AH9" s="21"/>
      <c r="AI9" s="22"/>
      <c r="AJ9" s="22"/>
      <c r="AK9" s="22"/>
      <c r="AL9" s="19"/>
      <c r="AM9" s="19"/>
      <c r="AN9" s="19"/>
      <c r="AO9" s="19"/>
      <c r="AP9" s="19"/>
      <c r="AQ9" s="19"/>
      <c r="AR9" s="19"/>
      <c r="AS9" s="21"/>
      <c r="AT9" s="22"/>
      <c r="AU9" s="22"/>
      <c r="AV9" s="22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</row>
    <row r="10" spans="1:82" x14ac:dyDescent="0.3">
      <c r="A10">
        <v>10</v>
      </c>
      <c r="B10" s="2" t="s">
        <v>19</v>
      </c>
      <c r="C10" s="2" t="s">
        <v>20</v>
      </c>
      <c r="D10" s="6">
        <v>8400</v>
      </c>
      <c r="K10" s="15"/>
      <c r="L10" s="9"/>
      <c r="M10" s="22"/>
      <c r="N10" s="22"/>
      <c r="O10" s="23"/>
      <c r="P10" s="19"/>
      <c r="Q10" s="19"/>
      <c r="R10" s="19"/>
      <c r="S10" s="19"/>
      <c r="T10" s="19"/>
      <c r="U10" s="19"/>
      <c r="V10" s="19"/>
      <c r="W10" s="21"/>
      <c r="X10" s="22"/>
      <c r="Y10" s="22"/>
      <c r="Z10" s="23"/>
      <c r="AA10" s="19"/>
      <c r="AB10" s="19"/>
      <c r="AC10" s="19"/>
      <c r="AD10" s="19"/>
      <c r="AE10" s="19"/>
      <c r="AF10" s="19"/>
      <c r="AG10" s="19"/>
      <c r="AH10" s="21"/>
      <c r="AI10" s="22"/>
      <c r="AJ10" s="22"/>
      <c r="AK10" s="23"/>
      <c r="AL10" s="19"/>
      <c r="AM10" s="19"/>
      <c r="AN10" s="19"/>
      <c r="AO10" s="19"/>
      <c r="AP10" s="19"/>
      <c r="AQ10" s="19"/>
      <c r="AR10" s="19"/>
      <c r="AS10" s="21"/>
      <c r="AT10" s="22"/>
      <c r="AU10" s="22"/>
      <c r="AV10" s="23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</row>
    <row r="11" spans="1:82" x14ac:dyDescent="0.3">
      <c r="A11">
        <v>11</v>
      </c>
      <c r="B11" s="2" t="s">
        <v>4</v>
      </c>
      <c r="C11" s="2" t="s">
        <v>3</v>
      </c>
      <c r="D11" s="7">
        <v>46</v>
      </c>
      <c r="K11" s="15"/>
      <c r="L11" s="9"/>
      <c r="M11" s="22"/>
      <c r="N11" s="22"/>
      <c r="O11" s="24"/>
      <c r="P11" s="19"/>
      <c r="Q11" s="19"/>
      <c r="R11" s="19"/>
      <c r="S11" s="19"/>
      <c r="T11" s="19"/>
      <c r="U11" s="19"/>
      <c r="V11" s="19"/>
      <c r="W11" s="21"/>
      <c r="X11" s="22"/>
      <c r="Y11" s="22"/>
      <c r="Z11" s="24"/>
      <c r="AA11" s="19"/>
      <c r="AB11" s="19"/>
      <c r="AC11" s="19"/>
      <c r="AD11" s="19"/>
      <c r="AE11" s="19"/>
      <c r="AF11" s="19"/>
      <c r="AG11" s="19"/>
      <c r="AH11" s="21"/>
      <c r="AI11" s="22"/>
      <c r="AJ11" s="22"/>
      <c r="AK11" s="24"/>
      <c r="AL11" s="19"/>
      <c r="AM11" s="19"/>
      <c r="AN11" s="19"/>
      <c r="AO11" s="19"/>
      <c r="AP11" s="19"/>
      <c r="AQ11" s="19"/>
      <c r="AR11" s="19"/>
      <c r="AS11" s="21"/>
      <c r="AT11" s="22"/>
      <c r="AU11" s="22"/>
      <c r="AV11" s="24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</row>
    <row r="12" spans="1:82" x14ac:dyDescent="0.3">
      <c r="A12">
        <v>12</v>
      </c>
      <c r="B12" s="2" t="s">
        <v>5</v>
      </c>
      <c r="C12" s="2" t="s">
        <v>48</v>
      </c>
      <c r="D12" s="7">
        <v>27</v>
      </c>
      <c r="K12" s="15"/>
      <c r="L12" s="9"/>
      <c r="M12" s="22"/>
      <c r="N12" s="22"/>
      <c r="O12" s="24"/>
      <c r="P12" s="19"/>
      <c r="Q12" s="19"/>
      <c r="R12" s="19"/>
      <c r="S12" s="19"/>
      <c r="T12" s="19"/>
      <c r="U12" s="19"/>
      <c r="V12" s="19"/>
      <c r="W12" s="21"/>
      <c r="X12" s="22"/>
      <c r="Y12" s="22"/>
      <c r="Z12" s="24"/>
      <c r="AA12" s="19"/>
      <c r="AB12" s="19"/>
      <c r="AC12" s="19"/>
      <c r="AD12" s="19"/>
      <c r="AE12" s="19"/>
      <c r="AF12" s="19"/>
      <c r="AG12" s="19"/>
      <c r="AH12" s="21"/>
      <c r="AI12" s="22"/>
      <c r="AJ12" s="22"/>
      <c r="AK12" s="24"/>
      <c r="AL12" s="19"/>
      <c r="AM12" s="19"/>
      <c r="AN12" s="19"/>
      <c r="AO12" s="19"/>
      <c r="AP12" s="19"/>
      <c r="AQ12" s="19"/>
      <c r="AR12" s="19"/>
      <c r="AS12" s="21"/>
      <c r="AT12" s="22"/>
      <c r="AU12" s="22"/>
      <c r="AV12" s="24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</row>
    <row r="13" spans="1:82" x14ac:dyDescent="0.3">
      <c r="A13">
        <v>13</v>
      </c>
      <c r="B13" s="2" t="s">
        <v>6</v>
      </c>
      <c r="C13" s="2" t="s">
        <v>48</v>
      </c>
      <c r="D13" s="7">
        <v>6</v>
      </c>
      <c r="K13" s="15"/>
      <c r="L13" s="9"/>
      <c r="M13" s="22"/>
      <c r="N13" s="22"/>
      <c r="O13" s="24"/>
      <c r="P13" s="19"/>
      <c r="Q13" s="19"/>
      <c r="R13" s="19"/>
      <c r="S13" s="19"/>
      <c r="T13" s="19"/>
      <c r="U13" s="19"/>
      <c r="V13" s="19"/>
      <c r="W13" s="21"/>
      <c r="X13" s="22"/>
      <c r="Y13" s="22"/>
      <c r="Z13" s="24"/>
      <c r="AA13" s="19"/>
      <c r="AB13" s="19"/>
      <c r="AC13" s="19"/>
      <c r="AD13" s="19"/>
      <c r="AE13" s="19"/>
      <c r="AF13" s="19"/>
      <c r="AG13" s="19"/>
      <c r="AH13" s="21"/>
      <c r="AI13" s="22"/>
      <c r="AJ13" s="22"/>
      <c r="AK13" s="24"/>
      <c r="AL13" s="19"/>
      <c r="AM13" s="19"/>
      <c r="AN13" s="19"/>
      <c r="AO13" s="19"/>
      <c r="AP13" s="19"/>
      <c r="AQ13" s="19"/>
      <c r="AR13" s="19"/>
      <c r="AS13" s="21"/>
      <c r="AT13" s="22"/>
      <c r="AU13" s="22"/>
      <c r="AV13" s="24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</row>
    <row r="14" spans="1:82" x14ac:dyDescent="0.3">
      <c r="A14">
        <v>14</v>
      </c>
      <c r="B14" s="2" t="s">
        <v>7</v>
      </c>
      <c r="C14" s="2" t="s">
        <v>48</v>
      </c>
      <c r="D14" s="7">
        <v>1</v>
      </c>
      <c r="K14" s="15"/>
      <c r="L14" s="9"/>
      <c r="M14" s="22"/>
      <c r="N14" s="22"/>
      <c r="O14" s="24"/>
      <c r="P14" s="19"/>
      <c r="Q14" s="19"/>
      <c r="R14" s="19"/>
      <c r="S14" s="19"/>
      <c r="T14" s="19"/>
      <c r="U14" s="19"/>
      <c r="V14" s="19"/>
      <c r="W14" s="21"/>
      <c r="X14" s="22"/>
      <c r="Y14" s="22"/>
      <c r="Z14" s="24"/>
      <c r="AA14" s="19"/>
      <c r="AB14" s="19"/>
      <c r="AC14" s="19"/>
      <c r="AD14" s="19"/>
      <c r="AE14" s="19"/>
      <c r="AF14" s="19"/>
      <c r="AG14" s="19"/>
      <c r="AH14" s="21"/>
      <c r="AI14" s="22"/>
      <c r="AJ14" s="22"/>
      <c r="AK14" s="24"/>
      <c r="AL14" s="19"/>
      <c r="AM14" s="19"/>
      <c r="AN14" s="19"/>
      <c r="AO14" s="19"/>
      <c r="AP14" s="19"/>
      <c r="AQ14" s="19"/>
      <c r="AR14" s="19"/>
      <c r="AS14" s="21"/>
      <c r="AT14" s="22"/>
      <c r="AU14" s="22"/>
      <c r="AV14" s="24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</row>
    <row r="15" spans="1:82" x14ac:dyDescent="0.3">
      <c r="A15">
        <v>15</v>
      </c>
      <c r="B15" s="1" t="s">
        <v>8</v>
      </c>
      <c r="C15" s="1" t="s">
        <v>48</v>
      </c>
      <c r="D15" s="3">
        <f>D13+D14</f>
        <v>7</v>
      </c>
      <c r="K15" s="15"/>
      <c r="L15" s="9"/>
      <c r="M15" s="25"/>
      <c r="N15" s="25"/>
      <c r="O15" s="26"/>
      <c r="P15" s="19"/>
      <c r="Q15" s="19"/>
      <c r="R15" s="19"/>
      <c r="S15" s="19"/>
      <c r="T15" s="19"/>
      <c r="U15" s="19"/>
      <c r="V15" s="19"/>
      <c r="W15" s="21"/>
      <c r="X15" s="25"/>
      <c r="Y15" s="25"/>
      <c r="Z15" s="26"/>
      <c r="AA15" s="19"/>
      <c r="AB15" s="19"/>
      <c r="AC15" s="19"/>
      <c r="AD15" s="19"/>
      <c r="AE15" s="19"/>
      <c r="AF15" s="19"/>
      <c r="AG15" s="19"/>
      <c r="AH15" s="21"/>
      <c r="AI15" s="25"/>
      <c r="AJ15" s="25"/>
      <c r="AK15" s="26"/>
      <c r="AL15" s="19"/>
      <c r="AM15" s="19"/>
      <c r="AN15" s="19"/>
      <c r="AO15" s="19"/>
      <c r="AP15" s="19"/>
      <c r="AQ15" s="19"/>
      <c r="AR15" s="19"/>
      <c r="AS15" s="21"/>
      <c r="AT15" s="25"/>
      <c r="AU15" s="25"/>
      <c r="AV15" s="26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</row>
    <row r="16" spans="1:82" x14ac:dyDescent="0.3">
      <c r="A16">
        <v>16</v>
      </c>
      <c r="B16" s="2" t="s">
        <v>16</v>
      </c>
      <c r="C16" s="2" t="s">
        <v>48</v>
      </c>
      <c r="D16" s="7">
        <v>38</v>
      </c>
      <c r="K16" s="15"/>
      <c r="L16" s="9"/>
      <c r="M16" s="22"/>
      <c r="N16" s="22"/>
      <c r="O16" s="24"/>
      <c r="P16" s="19"/>
      <c r="Q16" s="19"/>
      <c r="R16" s="19"/>
      <c r="S16" s="19"/>
      <c r="T16" s="19"/>
      <c r="U16" s="19"/>
      <c r="V16" s="19"/>
      <c r="W16" s="21"/>
      <c r="X16" s="22"/>
      <c r="Y16" s="22"/>
      <c r="Z16" s="24"/>
      <c r="AA16" s="19"/>
      <c r="AB16" s="19"/>
      <c r="AC16" s="19"/>
      <c r="AD16" s="19"/>
      <c r="AE16" s="19"/>
      <c r="AF16" s="19"/>
      <c r="AG16" s="19"/>
      <c r="AH16" s="21"/>
      <c r="AI16" s="22"/>
      <c r="AJ16" s="22"/>
      <c r="AK16" s="24"/>
      <c r="AL16" s="19"/>
      <c r="AM16" s="19"/>
      <c r="AN16" s="19"/>
      <c r="AO16" s="19"/>
      <c r="AP16" s="19"/>
      <c r="AQ16" s="19"/>
      <c r="AR16" s="19"/>
      <c r="AS16" s="21"/>
      <c r="AT16" s="22"/>
      <c r="AU16" s="22"/>
      <c r="AV16" s="24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</row>
    <row r="17" spans="1:82" x14ac:dyDescent="0.3">
      <c r="A17">
        <v>17</v>
      </c>
      <c r="B17" s="2" t="s">
        <v>15</v>
      </c>
      <c r="C17" s="2" t="s">
        <v>48</v>
      </c>
      <c r="D17" s="7">
        <v>1</v>
      </c>
      <c r="K17" s="15"/>
      <c r="L17" s="9"/>
      <c r="M17" s="22"/>
      <c r="N17" s="22"/>
      <c r="O17" s="24"/>
      <c r="P17" s="19"/>
      <c r="Q17" s="19"/>
      <c r="R17" s="19"/>
      <c r="S17" s="19"/>
      <c r="T17" s="19"/>
      <c r="U17" s="19"/>
      <c r="V17" s="19"/>
      <c r="W17" s="21"/>
      <c r="X17" s="22"/>
      <c r="Y17" s="22"/>
      <c r="Z17" s="24"/>
      <c r="AA17" s="19"/>
      <c r="AB17" s="19"/>
      <c r="AC17" s="19"/>
      <c r="AD17" s="19"/>
      <c r="AE17" s="19"/>
      <c r="AF17" s="19"/>
      <c r="AG17" s="19"/>
      <c r="AH17" s="21"/>
      <c r="AI17" s="22"/>
      <c r="AJ17" s="22"/>
      <c r="AK17" s="24"/>
      <c r="AL17" s="19"/>
      <c r="AM17" s="19"/>
      <c r="AN17" s="19"/>
      <c r="AO17" s="19"/>
      <c r="AP17" s="19"/>
      <c r="AQ17" s="19"/>
      <c r="AR17" s="19"/>
      <c r="AS17" s="21"/>
      <c r="AT17" s="22"/>
      <c r="AU17" s="22"/>
      <c r="AV17" s="24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</row>
    <row r="18" spans="1:82" x14ac:dyDescent="0.3">
      <c r="A18">
        <v>18</v>
      </c>
      <c r="B18" s="2" t="s">
        <v>26</v>
      </c>
      <c r="C18" s="2" t="s">
        <v>49</v>
      </c>
      <c r="D18" s="7">
        <v>10</v>
      </c>
      <c r="K18" s="15"/>
      <c r="L18" s="9"/>
      <c r="M18" s="22"/>
      <c r="N18" s="22"/>
      <c r="O18" s="24"/>
      <c r="P18" s="19"/>
      <c r="Q18" s="19"/>
      <c r="R18" s="19"/>
      <c r="S18" s="19"/>
      <c r="T18" s="19"/>
      <c r="U18" s="19"/>
      <c r="V18" s="19"/>
      <c r="W18" s="21"/>
      <c r="X18" s="22"/>
      <c r="Y18" s="22"/>
      <c r="Z18" s="24"/>
      <c r="AA18" s="19"/>
      <c r="AB18" s="19"/>
      <c r="AC18" s="19"/>
      <c r="AD18" s="19"/>
      <c r="AE18" s="19"/>
      <c r="AF18" s="19"/>
      <c r="AG18" s="19"/>
      <c r="AH18" s="21"/>
      <c r="AI18" s="22"/>
      <c r="AJ18" s="22"/>
      <c r="AK18" s="24"/>
      <c r="AL18" s="19"/>
      <c r="AM18" s="19"/>
      <c r="AN18" s="19"/>
      <c r="AO18" s="19"/>
      <c r="AP18" s="19"/>
      <c r="AQ18" s="19"/>
      <c r="AR18" s="19"/>
      <c r="AS18" s="21"/>
      <c r="AT18" s="22"/>
      <c r="AU18" s="22"/>
      <c r="AV18" s="24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</row>
    <row r="19" spans="1:82" x14ac:dyDescent="0.3">
      <c r="A19">
        <v>19</v>
      </c>
      <c r="B19" s="1" t="s">
        <v>27</v>
      </c>
      <c r="C19" s="1" t="s">
        <v>48</v>
      </c>
      <c r="D19" s="3">
        <f>(D33*D18)/D32</f>
        <v>4.4000000000000004</v>
      </c>
      <c r="K19" s="15"/>
      <c r="L19" s="9"/>
      <c r="M19" s="25"/>
      <c r="N19" s="25"/>
      <c r="O19" s="26"/>
      <c r="P19" s="19"/>
      <c r="Q19" s="19"/>
      <c r="R19" s="19"/>
      <c r="S19" s="19"/>
      <c r="T19" s="19"/>
      <c r="U19" s="19"/>
      <c r="V19" s="19"/>
      <c r="W19" s="21"/>
      <c r="X19" s="25"/>
      <c r="Y19" s="25"/>
      <c r="Z19" s="26"/>
      <c r="AA19" s="19"/>
      <c r="AB19" s="19"/>
      <c r="AC19" s="19"/>
      <c r="AD19" s="19"/>
      <c r="AE19" s="19"/>
      <c r="AF19" s="19"/>
      <c r="AG19" s="19"/>
      <c r="AH19" s="21"/>
      <c r="AI19" s="25"/>
      <c r="AJ19" s="25"/>
      <c r="AK19" s="26"/>
      <c r="AL19" s="19"/>
      <c r="AM19" s="19"/>
      <c r="AN19" s="19"/>
      <c r="AO19" s="19"/>
      <c r="AP19" s="19"/>
      <c r="AQ19" s="19"/>
      <c r="AR19" s="19"/>
      <c r="AS19" s="21"/>
      <c r="AT19" s="25"/>
      <c r="AU19" s="25"/>
      <c r="AV19" s="26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</row>
    <row r="20" spans="1:82" x14ac:dyDescent="0.3">
      <c r="A20">
        <v>20</v>
      </c>
      <c r="B20" s="2" t="s">
        <v>10</v>
      </c>
      <c r="C20" s="2" t="s">
        <v>48</v>
      </c>
      <c r="D20" s="7">
        <v>1</v>
      </c>
      <c r="K20" s="15"/>
      <c r="L20" s="9"/>
      <c r="M20" s="22"/>
      <c r="N20" s="22"/>
      <c r="O20" s="24"/>
      <c r="P20" s="19"/>
      <c r="Q20" s="19"/>
      <c r="R20" s="19"/>
      <c r="S20" s="19"/>
      <c r="T20" s="19"/>
      <c r="U20" s="19"/>
      <c r="V20" s="19"/>
      <c r="W20" s="21"/>
      <c r="X20" s="22"/>
      <c r="Y20" s="22"/>
      <c r="Z20" s="24"/>
      <c r="AA20" s="19"/>
      <c r="AB20" s="19"/>
      <c r="AC20" s="19"/>
      <c r="AD20" s="19"/>
      <c r="AE20" s="19"/>
      <c r="AF20" s="19"/>
      <c r="AG20" s="19"/>
      <c r="AH20" s="21"/>
      <c r="AI20" s="22"/>
      <c r="AJ20" s="22"/>
      <c r="AK20" s="24"/>
      <c r="AL20" s="19"/>
      <c r="AM20" s="19"/>
      <c r="AN20" s="19"/>
      <c r="AO20" s="19"/>
      <c r="AP20" s="19"/>
      <c r="AQ20" s="19"/>
      <c r="AR20" s="19"/>
      <c r="AS20" s="21"/>
      <c r="AT20" s="22"/>
      <c r="AU20" s="22"/>
      <c r="AV20" s="24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</row>
    <row r="21" spans="1:82" x14ac:dyDescent="0.3">
      <c r="A21">
        <v>21</v>
      </c>
      <c r="B21" s="2" t="s">
        <v>17</v>
      </c>
      <c r="C21" s="2" t="s">
        <v>48</v>
      </c>
      <c r="D21" s="7">
        <v>1</v>
      </c>
      <c r="K21" s="15"/>
      <c r="L21" s="9"/>
      <c r="M21" s="22"/>
      <c r="N21" s="22"/>
      <c r="O21" s="24"/>
      <c r="P21" s="19"/>
      <c r="Q21" s="19"/>
      <c r="R21" s="19"/>
      <c r="S21" s="19"/>
      <c r="T21" s="19"/>
      <c r="U21" s="19"/>
      <c r="V21" s="19"/>
      <c r="W21" s="21"/>
      <c r="X21" s="22"/>
      <c r="Y21" s="22"/>
      <c r="Z21" s="24"/>
      <c r="AA21" s="19"/>
      <c r="AB21" s="19"/>
      <c r="AC21" s="19"/>
      <c r="AD21" s="19"/>
      <c r="AE21" s="19"/>
      <c r="AF21" s="19"/>
      <c r="AG21" s="19"/>
      <c r="AH21" s="21"/>
      <c r="AI21" s="22"/>
      <c r="AJ21" s="22"/>
      <c r="AK21" s="24"/>
      <c r="AL21" s="19"/>
      <c r="AM21" s="19"/>
      <c r="AN21" s="19"/>
      <c r="AO21" s="19"/>
      <c r="AP21" s="19"/>
      <c r="AQ21" s="19"/>
      <c r="AR21" s="19"/>
      <c r="AS21" s="21"/>
      <c r="AT21" s="22"/>
      <c r="AU21" s="22"/>
      <c r="AV21" s="24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</row>
    <row r="22" spans="1:82" x14ac:dyDescent="0.3">
      <c r="A22">
        <v>22</v>
      </c>
      <c r="B22" s="2"/>
      <c r="C22" s="2"/>
      <c r="D22" s="7"/>
      <c r="K22" s="15"/>
      <c r="L22" s="9"/>
      <c r="M22" s="22"/>
      <c r="N22" s="22"/>
      <c r="O22" s="24"/>
      <c r="P22" s="19"/>
      <c r="Q22" s="19"/>
      <c r="R22" s="19"/>
      <c r="S22" s="19"/>
      <c r="T22" s="19"/>
      <c r="U22" s="19"/>
      <c r="V22" s="19"/>
      <c r="W22" s="21"/>
      <c r="X22" s="22"/>
      <c r="Y22" s="22"/>
      <c r="Z22" s="24"/>
      <c r="AA22" s="19"/>
      <c r="AB22" s="19"/>
      <c r="AC22" s="19"/>
      <c r="AD22" s="19"/>
      <c r="AE22" s="19"/>
      <c r="AF22" s="19"/>
      <c r="AG22" s="19"/>
      <c r="AH22" s="21"/>
      <c r="AI22" s="22"/>
      <c r="AJ22" s="22"/>
      <c r="AK22" s="24"/>
      <c r="AL22" s="19"/>
      <c r="AM22" s="19"/>
      <c r="AN22" s="19"/>
      <c r="AO22" s="19"/>
      <c r="AP22" s="19"/>
      <c r="AQ22" s="19"/>
      <c r="AR22" s="19"/>
      <c r="AS22" s="21"/>
      <c r="AT22" s="22"/>
      <c r="AU22" s="22"/>
      <c r="AV22" s="24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</row>
    <row r="23" spans="1:82" x14ac:dyDescent="0.3">
      <c r="A23">
        <v>23</v>
      </c>
      <c r="B23" s="2" t="s">
        <v>11</v>
      </c>
      <c r="C23" s="2" t="s">
        <v>3</v>
      </c>
      <c r="D23" s="7">
        <v>7</v>
      </c>
      <c r="K23" s="15"/>
      <c r="L23" s="9"/>
      <c r="M23" s="22"/>
      <c r="N23" s="22"/>
      <c r="O23" s="24"/>
      <c r="P23" s="19"/>
      <c r="Q23" s="19"/>
      <c r="R23" s="19"/>
      <c r="S23" s="19"/>
      <c r="T23" s="19"/>
      <c r="U23" s="19"/>
      <c r="V23" s="19"/>
      <c r="W23" s="21"/>
      <c r="X23" s="22"/>
      <c r="Y23" s="22"/>
      <c r="Z23" s="24"/>
      <c r="AA23" s="19"/>
      <c r="AB23" s="19"/>
      <c r="AC23" s="19"/>
      <c r="AD23" s="19"/>
      <c r="AE23" s="19"/>
      <c r="AF23" s="19"/>
      <c r="AG23" s="19"/>
      <c r="AH23" s="21"/>
      <c r="AI23" s="22"/>
      <c r="AJ23" s="22"/>
      <c r="AK23" s="24"/>
      <c r="AL23" s="19"/>
      <c r="AM23" s="19"/>
      <c r="AN23" s="19"/>
      <c r="AO23" s="19"/>
      <c r="AP23" s="19"/>
      <c r="AQ23" s="19"/>
      <c r="AR23" s="19"/>
      <c r="AS23" s="21"/>
      <c r="AT23" s="22"/>
      <c r="AU23" s="22"/>
      <c r="AV23" s="24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x14ac:dyDescent="0.3">
      <c r="A24">
        <v>24</v>
      </c>
      <c r="B24" s="2" t="s">
        <v>12</v>
      </c>
      <c r="C24" s="2" t="s">
        <v>48</v>
      </c>
      <c r="D24" s="7">
        <v>84</v>
      </c>
      <c r="K24" s="15"/>
      <c r="L24" s="9"/>
      <c r="M24" s="22"/>
      <c r="N24" s="22"/>
      <c r="O24" s="24"/>
      <c r="P24" s="19"/>
      <c r="Q24" s="19"/>
      <c r="R24" s="19"/>
      <c r="S24" s="19"/>
      <c r="T24" s="19"/>
      <c r="U24" s="19"/>
      <c r="V24" s="19"/>
      <c r="W24" s="21"/>
      <c r="X24" s="22"/>
      <c r="Y24" s="22"/>
      <c r="Z24" s="24"/>
      <c r="AA24" s="19"/>
      <c r="AB24" s="19"/>
      <c r="AC24" s="19"/>
      <c r="AD24" s="19"/>
      <c r="AE24" s="19"/>
      <c r="AF24" s="19"/>
      <c r="AG24" s="19"/>
      <c r="AH24" s="21"/>
      <c r="AI24" s="22"/>
      <c r="AJ24" s="22"/>
      <c r="AK24" s="24"/>
      <c r="AL24" s="19"/>
      <c r="AM24" s="19"/>
      <c r="AN24" s="19"/>
      <c r="AO24" s="19"/>
      <c r="AP24" s="19"/>
      <c r="AQ24" s="19"/>
      <c r="AR24" s="19"/>
      <c r="AS24" s="21"/>
      <c r="AT24" s="22"/>
      <c r="AU24" s="22"/>
      <c r="AV24" s="24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x14ac:dyDescent="0.3">
      <c r="A25">
        <v>25</v>
      </c>
      <c r="B25" s="2" t="s">
        <v>13</v>
      </c>
      <c r="C25" s="2" t="s">
        <v>3</v>
      </c>
      <c r="D25" s="7">
        <v>0.1</v>
      </c>
      <c r="K25" s="15"/>
      <c r="L25" s="9"/>
      <c r="M25" s="22"/>
      <c r="N25" s="22"/>
      <c r="O25" s="24"/>
      <c r="P25" s="19"/>
      <c r="Q25" s="19"/>
      <c r="R25" s="19"/>
      <c r="S25" s="19"/>
      <c r="T25" s="19"/>
      <c r="U25" s="19"/>
      <c r="V25" s="19"/>
      <c r="W25" s="21"/>
      <c r="X25" s="22"/>
      <c r="Y25" s="22"/>
      <c r="Z25" s="24"/>
      <c r="AA25" s="19"/>
      <c r="AB25" s="19"/>
      <c r="AC25" s="19"/>
      <c r="AD25" s="19"/>
      <c r="AE25" s="19"/>
      <c r="AF25" s="19"/>
      <c r="AG25" s="19"/>
      <c r="AH25" s="21"/>
      <c r="AI25" s="22"/>
      <c r="AJ25" s="22"/>
      <c r="AK25" s="24"/>
      <c r="AL25" s="19"/>
      <c r="AM25" s="19"/>
      <c r="AN25" s="19"/>
      <c r="AO25" s="19"/>
      <c r="AP25" s="19"/>
      <c r="AQ25" s="19"/>
      <c r="AR25" s="19"/>
      <c r="AS25" s="21"/>
      <c r="AT25" s="22"/>
      <c r="AU25" s="22"/>
      <c r="AV25" s="24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</row>
    <row r="26" spans="1:82" ht="15.6" x14ac:dyDescent="0.35">
      <c r="A26">
        <v>26</v>
      </c>
      <c r="B26" s="2" t="s">
        <v>22</v>
      </c>
      <c r="C26" s="2" t="s">
        <v>23</v>
      </c>
      <c r="D26" s="7">
        <v>0.44</v>
      </c>
      <c r="E26" s="2"/>
      <c r="K26" s="15"/>
      <c r="L26" s="9"/>
      <c r="M26" s="22"/>
      <c r="N26" s="22"/>
      <c r="O26" s="24"/>
      <c r="P26" s="22"/>
      <c r="Q26" s="19"/>
      <c r="R26" s="19"/>
      <c r="S26" s="19"/>
      <c r="T26" s="19"/>
      <c r="U26" s="19"/>
      <c r="V26" s="19"/>
      <c r="W26" s="21"/>
      <c r="X26" s="22"/>
      <c r="Y26" s="22"/>
      <c r="Z26" s="24"/>
      <c r="AA26" s="22"/>
      <c r="AB26" s="19"/>
      <c r="AC26" s="19"/>
      <c r="AD26" s="19"/>
      <c r="AE26" s="19"/>
      <c r="AF26" s="19"/>
      <c r="AG26" s="19"/>
      <c r="AH26" s="21"/>
      <c r="AI26" s="22"/>
      <c r="AJ26" s="22"/>
      <c r="AK26" s="24"/>
      <c r="AL26" s="22"/>
      <c r="AM26" s="19"/>
      <c r="AN26" s="19"/>
      <c r="AO26" s="19"/>
      <c r="AP26" s="19"/>
      <c r="AQ26" s="19"/>
      <c r="AR26" s="19"/>
      <c r="AS26" s="21"/>
      <c r="AT26" s="22"/>
      <c r="AU26" s="22"/>
      <c r="AV26" s="24"/>
      <c r="AW26" s="22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</row>
    <row r="27" spans="1:82" x14ac:dyDescent="0.3">
      <c r="A27">
        <v>27</v>
      </c>
      <c r="B27" s="5"/>
      <c r="K27" s="15"/>
      <c r="L27" s="9"/>
      <c r="M27" s="22"/>
      <c r="N27" s="19"/>
      <c r="O27" s="19"/>
      <c r="P27" s="19"/>
      <c r="Q27" s="19"/>
      <c r="R27" s="19"/>
      <c r="S27" s="19"/>
      <c r="T27" s="19"/>
      <c r="U27" s="19"/>
      <c r="V27" s="19"/>
      <c r="W27" s="21"/>
      <c r="X27" s="22"/>
      <c r="Y27" s="19"/>
      <c r="Z27" s="19"/>
      <c r="AA27" s="19"/>
      <c r="AB27" s="19"/>
      <c r="AC27" s="19"/>
      <c r="AD27" s="19"/>
      <c r="AE27" s="19"/>
      <c r="AF27" s="19"/>
      <c r="AG27" s="19"/>
      <c r="AH27" s="21"/>
      <c r="AI27" s="22"/>
      <c r="AJ27" s="19"/>
      <c r="AK27" s="19"/>
      <c r="AL27" s="19"/>
      <c r="AM27" s="19"/>
      <c r="AN27" s="19"/>
      <c r="AO27" s="19"/>
      <c r="AP27" s="19"/>
      <c r="AQ27" s="19"/>
      <c r="AR27" s="19"/>
      <c r="AS27" s="21"/>
      <c r="AT27" s="22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</row>
    <row r="28" spans="1:82" x14ac:dyDescent="0.3">
      <c r="A28">
        <v>28</v>
      </c>
      <c r="B28" s="11"/>
      <c r="C28" s="11"/>
      <c r="D28" s="11"/>
      <c r="E28" s="11"/>
      <c r="K28" s="15"/>
      <c r="L28" s="9"/>
      <c r="M28" s="25"/>
      <c r="N28" s="25"/>
      <c r="O28" s="25"/>
      <c r="P28" s="25"/>
      <c r="Q28" s="19"/>
      <c r="R28" s="19"/>
      <c r="S28" s="19"/>
      <c r="T28" s="19"/>
      <c r="U28" s="19"/>
      <c r="V28" s="19"/>
      <c r="W28" s="21"/>
      <c r="X28" s="25"/>
      <c r="Y28" s="25"/>
      <c r="Z28" s="25"/>
      <c r="AA28" s="25"/>
      <c r="AB28" s="19"/>
      <c r="AC28" s="19"/>
      <c r="AD28" s="19"/>
      <c r="AE28" s="19"/>
      <c r="AF28" s="19"/>
      <c r="AG28" s="19"/>
      <c r="AH28" s="21"/>
      <c r="AI28" s="25"/>
      <c r="AJ28" s="25"/>
      <c r="AK28" s="25"/>
      <c r="AL28" s="25"/>
      <c r="AM28" s="19"/>
      <c r="AN28" s="19"/>
      <c r="AO28" s="19"/>
      <c r="AP28" s="19"/>
      <c r="AQ28" s="19"/>
      <c r="AR28" s="19"/>
      <c r="AS28" s="21"/>
      <c r="AT28" s="25"/>
      <c r="AU28" s="25"/>
      <c r="AV28" s="25"/>
      <c r="AW28" s="25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</row>
    <row r="29" spans="1:82" x14ac:dyDescent="0.3">
      <c r="A29">
        <v>29</v>
      </c>
      <c r="B29" s="11" t="s">
        <v>14</v>
      </c>
      <c r="C29" s="11" t="s">
        <v>48</v>
      </c>
      <c r="D29" s="12">
        <f>D12+D14+D17+D20+D21</f>
        <v>31</v>
      </c>
      <c r="E29" s="11" t="s">
        <v>36</v>
      </c>
      <c r="G29" s="11" t="s">
        <v>32</v>
      </c>
      <c r="K29" s="15"/>
      <c r="L29" s="9"/>
      <c r="M29" s="25"/>
      <c r="N29" s="25"/>
      <c r="O29" s="27"/>
      <c r="P29" s="25"/>
      <c r="Q29" s="19"/>
      <c r="R29" s="19"/>
      <c r="S29" s="19"/>
      <c r="T29" s="19"/>
      <c r="U29" s="19"/>
      <c r="V29" s="19"/>
      <c r="W29" s="21"/>
      <c r="X29" s="25"/>
      <c r="Y29" s="25"/>
      <c r="Z29" s="27"/>
      <c r="AA29" s="25"/>
      <c r="AB29" s="19"/>
      <c r="AC29" s="19"/>
      <c r="AD29" s="19"/>
      <c r="AE29" s="19"/>
      <c r="AF29" s="19"/>
      <c r="AG29" s="19"/>
      <c r="AH29" s="21"/>
      <c r="AI29" s="25"/>
      <c r="AJ29" s="25"/>
      <c r="AK29" s="27"/>
      <c r="AL29" s="25"/>
      <c r="AM29" s="19"/>
      <c r="AN29" s="19"/>
      <c r="AO29" s="19"/>
      <c r="AP29" s="19"/>
      <c r="AQ29" s="19"/>
      <c r="AR29" s="19"/>
      <c r="AS29" s="21"/>
      <c r="AT29" s="25"/>
      <c r="AU29" s="25"/>
      <c r="AV29" s="27"/>
      <c r="AW29" s="25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</row>
    <row r="30" spans="1:82" x14ac:dyDescent="0.3">
      <c r="A30">
        <v>30</v>
      </c>
      <c r="B30" s="11" t="s">
        <v>18</v>
      </c>
      <c r="C30" s="11" t="s">
        <v>48</v>
      </c>
      <c r="D30" s="12">
        <f>D13+D16+D19</f>
        <v>48.4</v>
      </c>
      <c r="E30" s="11" t="s">
        <v>37</v>
      </c>
      <c r="G30" s="11" t="s">
        <v>33</v>
      </c>
      <c r="K30" s="15"/>
      <c r="L30" s="9"/>
      <c r="M30" s="25"/>
      <c r="N30" s="25"/>
      <c r="O30" s="27"/>
      <c r="P30" s="25"/>
      <c r="Q30" s="19"/>
      <c r="R30" s="19"/>
      <c r="S30" s="19"/>
      <c r="T30" s="19"/>
      <c r="U30" s="19"/>
      <c r="V30" s="19"/>
      <c r="W30" s="21"/>
      <c r="X30" s="25"/>
      <c r="Y30" s="25"/>
      <c r="Z30" s="27"/>
      <c r="AA30" s="25"/>
      <c r="AB30" s="19"/>
      <c r="AC30" s="19"/>
      <c r="AD30" s="19"/>
      <c r="AE30" s="19"/>
      <c r="AF30" s="19"/>
      <c r="AG30" s="19"/>
      <c r="AH30" s="21"/>
      <c r="AI30" s="25"/>
      <c r="AJ30" s="25"/>
      <c r="AK30" s="27"/>
      <c r="AL30" s="25"/>
      <c r="AM30" s="19"/>
      <c r="AN30" s="19"/>
      <c r="AO30" s="19"/>
      <c r="AP30" s="19"/>
      <c r="AQ30" s="19"/>
      <c r="AR30" s="19"/>
      <c r="AS30" s="21"/>
      <c r="AT30" s="25"/>
      <c r="AU30" s="25"/>
      <c r="AV30" s="27"/>
      <c r="AW30" s="25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</row>
    <row r="31" spans="1:82" x14ac:dyDescent="0.3">
      <c r="A31">
        <v>31</v>
      </c>
      <c r="K31" s="15"/>
      <c r="L31" s="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1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1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21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</row>
    <row r="32" spans="1:82" x14ac:dyDescent="0.3">
      <c r="A32">
        <v>32</v>
      </c>
      <c r="B32" s="1" t="s">
        <v>21</v>
      </c>
      <c r="C32" s="1" t="s">
        <v>24</v>
      </c>
      <c r="D32" s="4">
        <f>D8*D10</f>
        <v>4200000</v>
      </c>
      <c r="K32" s="15"/>
      <c r="L32" s="9"/>
      <c r="M32" s="25"/>
      <c r="N32" s="25"/>
      <c r="O32" s="28"/>
      <c r="P32" s="19"/>
      <c r="Q32" s="19"/>
      <c r="R32" s="19"/>
      <c r="S32" s="19"/>
      <c r="T32" s="19"/>
      <c r="U32" s="19"/>
      <c r="V32" s="19"/>
      <c r="W32" s="21"/>
      <c r="X32" s="25"/>
      <c r="Y32" s="25"/>
      <c r="Z32" s="28"/>
      <c r="AA32" s="19"/>
      <c r="AB32" s="19"/>
      <c r="AC32" s="19"/>
      <c r="AD32" s="19"/>
      <c r="AE32" s="19"/>
      <c r="AF32" s="19"/>
      <c r="AG32" s="19"/>
      <c r="AH32" s="21"/>
      <c r="AI32" s="25"/>
      <c r="AJ32" s="25"/>
      <c r="AK32" s="28"/>
      <c r="AL32" s="19"/>
      <c r="AM32" s="19"/>
      <c r="AN32" s="19"/>
      <c r="AO32" s="19"/>
      <c r="AP32" s="19"/>
      <c r="AQ32" s="19"/>
      <c r="AR32" s="19"/>
      <c r="AS32" s="21"/>
      <c r="AT32" s="25"/>
      <c r="AU32" s="25"/>
      <c r="AV32" s="28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</row>
    <row r="33" spans="1:82" ht="15.6" x14ac:dyDescent="0.35">
      <c r="A33">
        <v>33</v>
      </c>
      <c r="B33" s="4" t="s">
        <v>45</v>
      </c>
      <c r="C33" s="4" t="s">
        <v>25</v>
      </c>
      <c r="D33" s="4">
        <f>D32*D26</f>
        <v>1848000</v>
      </c>
      <c r="K33" s="15"/>
      <c r="L33" s="9"/>
      <c r="M33" s="28"/>
      <c r="N33" s="28"/>
      <c r="O33" s="28"/>
      <c r="P33" s="19"/>
      <c r="Q33" s="19"/>
      <c r="R33" s="19"/>
      <c r="S33" s="19"/>
      <c r="T33" s="19"/>
      <c r="U33" s="19"/>
      <c r="V33" s="19"/>
      <c r="W33" s="21"/>
      <c r="X33" s="28"/>
      <c r="Y33" s="28"/>
      <c r="Z33" s="28"/>
      <c r="AA33" s="19"/>
      <c r="AB33" s="19"/>
      <c r="AC33" s="19"/>
      <c r="AD33" s="19"/>
      <c r="AE33" s="19"/>
      <c r="AF33" s="19"/>
      <c r="AG33" s="19"/>
      <c r="AH33" s="21"/>
      <c r="AI33" s="28"/>
      <c r="AJ33" s="28"/>
      <c r="AK33" s="28"/>
      <c r="AL33" s="19"/>
      <c r="AM33" s="19"/>
      <c r="AN33" s="19"/>
      <c r="AO33" s="19"/>
      <c r="AP33" s="19"/>
      <c r="AQ33" s="19"/>
      <c r="AR33" s="19"/>
      <c r="AS33" s="21"/>
      <c r="AT33" s="28"/>
      <c r="AU33" s="28"/>
      <c r="AV33" s="28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</row>
    <row r="34" spans="1:82" x14ac:dyDescent="0.3">
      <c r="A34">
        <v>34</v>
      </c>
      <c r="B34" s="1" t="s">
        <v>9</v>
      </c>
      <c r="C34" s="1" t="s">
        <v>48</v>
      </c>
      <c r="D34" s="3">
        <f>D16+D17</f>
        <v>39</v>
      </c>
      <c r="K34" s="15"/>
      <c r="L34" s="9"/>
      <c r="M34" s="25"/>
      <c r="N34" s="25"/>
      <c r="O34" s="26"/>
      <c r="P34" s="19"/>
      <c r="Q34" s="19"/>
      <c r="R34" s="19"/>
      <c r="S34" s="19"/>
      <c r="T34" s="19"/>
      <c r="U34" s="19"/>
      <c r="V34" s="19"/>
      <c r="W34" s="21"/>
      <c r="X34" s="25"/>
      <c r="Y34" s="25"/>
      <c r="Z34" s="26"/>
      <c r="AA34" s="19"/>
      <c r="AB34" s="19"/>
      <c r="AC34" s="19"/>
      <c r="AD34" s="19"/>
      <c r="AE34" s="19"/>
      <c r="AF34" s="19"/>
      <c r="AG34" s="19"/>
      <c r="AH34" s="21"/>
      <c r="AI34" s="25"/>
      <c r="AJ34" s="25"/>
      <c r="AK34" s="26"/>
      <c r="AL34" s="19"/>
      <c r="AM34" s="19"/>
      <c r="AN34" s="19"/>
      <c r="AO34" s="19"/>
      <c r="AP34" s="19"/>
      <c r="AQ34" s="19"/>
      <c r="AR34" s="19"/>
      <c r="AS34" s="21"/>
      <c r="AT34" s="25"/>
      <c r="AU34" s="25"/>
      <c r="AV34" s="26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</row>
    <row r="35" spans="1:82" x14ac:dyDescent="0.3">
      <c r="A35">
        <v>35</v>
      </c>
      <c r="K35" s="15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</row>
    <row r="36" spans="1:82" x14ac:dyDescent="0.3">
      <c r="A36">
        <v>36</v>
      </c>
      <c r="C36" s="13" t="s">
        <v>29</v>
      </c>
      <c r="D36" s="13"/>
      <c r="E36" s="13"/>
      <c r="F36" s="13"/>
      <c r="G36" s="13" t="s">
        <v>30</v>
      </c>
      <c r="H36" s="13"/>
      <c r="I36" s="13"/>
      <c r="J36" s="13"/>
      <c r="K36" s="15"/>
      <c r="M36" s="19"/>
      <c r="N36" s="29"/>
      <c r="O36" s="29"/>
      <c r="P36" s="29"/>
      <c r="Q36" s="29"/>
      <c r="R36" s="29"/>
      <c r="S36" s="29"/>
      <c r="T36" s="29"/>
      <c r="U36" s="29"/>
      <c r="V36" s="19"/>
      <c r="W36" s="19"/>
      <c r="X36" s="19"/>
      <c r="Y36" s="29"/>
      <c r="Z36" s="29"/>
      <c r="AA36" s="29"/>
      <c r="AB36" s="29"/>
      <c r="AC36" s="29"/>
      <c r="AD36" s="29"/>
      <c r="AE36" s="29"/>
      <c r="AF36" s="29"/>
      <c r="AG36" s="19"/>
      <c r="AH36" s="19"/>
      <c r="AI36" s="19"/>
      <c r="AJ36" s="29"/>
      <c r="AK36" s="29"/>
      <c r="AL36" s="29"/>
      <c r="AM36" s="29"/>
      <c r="AN36" s="29"/>
      <c r="AO36" s="29"/>
      <c r="AP36" s="29"/>
      <c r="AQ36" s="29"/>
      <c r="AR36" s="19"/>
      <c r="AS36" s="19"/>
      <c r="AT36" s="19"/>
      <c r="AU36" s="29"/>
      <c r="AV36" s="29"/>
      <c r="AW36" s="29"/>
      <c r="AX36" s="29"/>
      <c r="AY36" s="29"/>
      <c r="AZ36" s="29"/>
      <c r="BA36" s="29"/>
      <c r="BB36" s="2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</row>
    <row r="37" spans="1:82" x14ac:dyDescent="0.3">
      <c r="A37">
        <v>37</v>
      </c>
      <c r="C37" s="13"/>
      <c r="D37" s="13"/>
      <c r="E37" s="13" t="s">
        <v>34</v>
      </c>
      <c r="F37" s="13"/>
      <c r="G37" s="13"/>
      <c r="H37" s="13"/>
      <c r="I37" s="13" t="s">
        <v>34</v>
      </c>
      <c r="J37" s="13"/>
      <c r="K37" s="15"/>
      <c r="M37" s="19"/>
      <c r="N37" s="29"/>
      <c r="O37" s="29"/>
      <c r="P37" s="29"/>
      <c r="Q37" s="29"/>
      <c r="R37" s="29"/>
      <c r="S37" s="29"/>
      <c r="T37" s="29"/>
      <c r="U37" s="29"/>
      <c r="V37" s="19"/>
      <c r="W37" s="19"/>
      <c r="X37" s="19"/>
      <c r="Y37" s="29"/>
      <c r="Z37" s="29"/>
      <c r="AA37" s="29"/>
      <c r="AB37" s="29"/>
      <c r="AC37" s="29"/>
      <c r="AD37" s="29"/>
      <c r="AE37" s="29"/>
      <c r="AF37" s="29"/>
      <c r="AG37" s="19"/>
      <c r="AH37" s="19"/>
      <c r="AI37" s="19"/>
      <c r="AJ37" s="29"/>
      <c r="AK37" s="29"/>
      <c r="AL37" s="29"/>
      <c r="AM37" s="29"/>
      <c r="AN37" s="29"/>
      <c r="AO37" s="29"/>
      <c r="AP37" s="29"/>
      <c r="AQ37" s="29"/>
      <c r="AR37" s="19"/>
      <c r="AS37" s="19"/>
      <c r="AT37" s="19"/>
      <c r="AU37" s="29"/>
      <c r="AV37" s="29"/>
      <c r="AW37" s="29"/>
      <c r="AX37" s="29"/>
      <c r="AY37" s="29"/>
      <c r="AZ37" s="29"/>
      <c r="BA37" s="29"/>
      <c r="BB37" s="2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</row>
    <row r="38" spans="1:82" x14ac:dyDescent="0.3">
      <c r="A38">
        <v>38</v>
      </c>
      <c r="C38" s="11" t="s">
        <v>35</v>
      </c>
      <c r="D38" s="11" t="s">
        <v>32</v>
      </c>
      <c r="E38" s="11" t="s">
        <v>42</v>
      </c>
      <c r="F38" s="13" t="s">
        <v>47</v>
      </c>
      <c r="G38" s="11" t="s">
        <v>35</v>
      </c>
      <c r="H38" s="11" t="s">
        <v>43</v>
      </c>
      <c r="I38" s="11" t="s">
        <v>44</v>
      </c>
      <c r="J38" s="13"/>
      <c r="K38" s="15"/>
      <c r="M38" s="19"/>
      <c r="N38" s="29"/>
      <c r="O38" s="29"/>
      <c r="P38" s="29"/>
      <c r="Q38" s="29"/>
      <c r="R38" s="29"/>
      <c r="S38" s="29"/>
      <c r="T38" s="29"/>
      <c r="U38" s="29"/>
      <c r="V38" s="19"/>
      <c r="W38" s="19"/>
      <c r="X38" s="19"/>
      <c r="Y38" s="29"/>
      <c r="Z38" s="29"/>
      <c r="AA38" s="29"/>
      <c r="AB38" s="29"/>
      <c r="AC38" s="29"/>
      <c r="AD38" s="29"/>
      <c r="AE38" s="29"/>
      <c r="AF38" s="29"/>
      <c r="AG38" s="19"/>
      <c r="AH38" s="19"/>
      <c r="AI38" s="19"/>
      <c r="AJ38" s="29"/>
      <c r="AK38" s="29"/>
      <c r="AL38" s="29"/>
      <c r="AM38" s="29"/>
      <c r="AN38" s="29"/>
      <c r="AO38" s="29"/>
      <c r="AP38" s="29"/>
      <c r="AQ38" s="29"/>
      <c r="AR38" s="19"/>
      <c r="AS38" s="19"/>
      <c r="AT38" s="19"/>
      <c r="AU38" s="29"/>
      <c r="AV38" s="29"/>
      <c r="AW38" s="29"/>
      <c r="AX38" s="29"/>
      <c r="AY38" s="29"/>
      <c r="AZ38" s="29"/>
      <c r="BA38" s="29"/>
      <c r="BB38" s="2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</row>
    <row r="39" spans="1:82" x14ac:dyDescent="0.3">
      <c r="A39">
        <v>39</v>
      </c>
      <c r="C39" s="16">
        <v>0</v>
      </c>
      <c r="D39" s="8">
        <f>$D$29</f>
        <v>31</v>
      </c>
      <c r="E39" s="17">
        <f>D39</f>
        <v>31</v>
      </c>
      <c r="F39" s="8">
        <f>C39/8760</f>
        <v>0</v>
      </c>
      <c r="H39" s="10"/>
      <c r="I39" s="18"/>
      <c r="K39" s="15"/>
      <c r="M39" s="19"/>
      <c r="N39" s="19"/>
      <c r="O39" s="30"/>
      <c r="P39" s="31"/>
      <c r="Q39" s="19"/>
      <c r="R39" s="19"/>
      <c r="S39" s="32"/>
      <c r="T39" s="32"/>
      <c r="U39" s="19"/>
      <c r="V39" s="19"/>
      <c r="W39" s="19"/>
      <c r="X39" s="19"/>
      <c r="Y39" s="19"/>
      <c r="Z39" s="30"/>
      <c r="AA39" s="31"/>
      <c r="AB39" s="19"/>
      <c r="AC39" s="19"/>
      <c r="AD39" s="32"/>
      <c r="AE39" s="32"/>
      <c r="AF39" s="19"/>
      <c r="AG39" s="19"/>
      <c r="AH39" s="19"/>
      <c r="AI39" s="19"/>
      <c r="AJ39" s="19"/>
      <c r="AK39" s="30"/>
      <c r="AL39" s="31"/>
      <c r="AM39" s="19"/>
      <c r="AN39" s="19"/>
      <c r="AO39" s="32"/>
      <c r="AP39" s="32"/>
      <c r="AQ39" s="19"/>
      <c r="AR39" s="19"/>
      <c r="AS39" s="19"/>
      <c r="AT39" s="19"/>
      <c r="AU39" s="19"/>
      <c r="AV39" s="30"/>
      <c r="AW39" s="31"/>
      <c r="AX39" s="19"/>
      <c r="AY39" s="19"/>
      <c r="AZ39" s="32"/>
      <c r="BA39" s="32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</row>
    <row r="40" spans="1:82" x14ac:dyDescent="0.3">
      <c r="A40">
        <v>40</v>
      </c>
      <c r="C40">
        <v>100</v>
      </c>
      <c r="D40" s="8">
        <f t="shared" ref="D40:D103" si="0">$D$29</f>
        <v>31</v>
      </c>
      <c r="E40" s="18">
        <f>D40+((C40/8760)*$D$30)</f>
        <v>31.552511415525114</v>
      </c>
      <c r="F40" s="8"/>
      <c r="G40">
        <v>100</v>
      </c>
      <c r="H40" s="10">
        <f>$D$29/(G40/8760)</f>
        <v>2715.6000000000004</v>
      </c>
      <c r="I40" s="18">
        <f t="shared" ref="I40:I103" si="1">H40+$D$30</f>
        <v>2764.0000000000005</v>
      </c>
      <c r="K40" s="15"/>
      <c r="M40" s="19"/>
      <c r="N40" s="19"/>
      <c r="O40" s="30"/>
      <c r="P40" s="32"/>
      <c r="Q40" s="19"/>
      <c r="R40" s="19"/>
      <c r="S40" s="32"/>
      <c r="T40" s="32"/>
      <c r="U40" s="19"/>
      <c r="V40" s="19"/>
      <c r="W40" s="19"/>
      <c r="X40" s="19"/>
      <c r="Y40" s="19"/>
      <c r="Z40" s="30"/>
      <c r="AA40" s="32"/>
      <c r="AB40" s="19"/>
      <c r="AC40" s="19"/>
      <c r="AD40" s="32"/>
      <c r="AE40" s="32"/>
      <c r="AF40" s="19"/>
      <c r="AG40" s="19"/>
      <c r="AH40" s="19"/>
      <c r="AI40" s="19"/>
      <c r="AJ40" s="19"/>
      <c r="AK40" s="30"/>
      <c r="AL40" s="32"/>
      <c r="AM40" s="19"/>
      <c r="AN40" s="19"/>
      <c r="AO40" s="32"/>
      <c r="AP40" s="32"/>
      <c r="AQ40" s="19"/>
      <c r="AR40" s="19"/>
      <c r="AS40" s="19"/>
      <c r="AT40" s="19"/>
      <c r="AU40" s="19"/>
      <c r="AV40" s="30"/>
      <c r="AW40" s="32"/>
      <c r="AX40" s="19"/>
      <c r="AY40" s="19"/>
      <c r="AZ40" s="32"/>
      <c r="BA40" s="32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</row>
    <row r="41" spans="1:82" x14ac:dyDescent="0.3">
      <c r="A41">
        <v>41</v>
      </c>
      <c r="C41">
        <v>200</v>
      </c>
      <c r="D41" s="8">
        <f t="shared" si="0"/>
        <v>31</v>
      </c>
      <c r="E41" s="18">
        <f t="shared" ref="E41:E104" si="2">D41+((C41/8760)*$D$30)</f>
        <v>32.105022831050228</v>
      </c>
      <c r="F41" s="8"/>
      <c r="G41">
        <v>200</v>
      </c>
      <c r="H41" s="10">
        <f t="shared" ref="H41:H104" si="3">$D$29/(G41/8760)</f>
        <v>1357.8000000000002</v>
      </c>
      <c r="I41" s="18">
        <f t="shared" si="1"/>
        <v>1406.2000000000003</v>
      </c>
      <c r="K41" s="15"/>
      <c r="M41" s="19"/>
      <c r="N41" s="19"/>
      <c r="O41" s="30"/>
      <c r="P41" s="32"/>
      <c r="Q41" s="19"/>
      <c r="R41" s="19"/>
      <c r="S41" s="32"/>
      <c r="T41" s="32"/>
      <c r="U41" s="19"/>
      <c r="V41" s="19"/>
      <c r="W41" s="19"/>
      <c r="X41" s="19"/>
      <c r="Y41" s="19"/>
      <c r="Z41" s="30"/>
      <c r="AA41" s="32"/>
      <c r="AB41" s="19"/>
      <c r="AC41" s="19"/>
      <c r="AD41" s="32"/>
      <c r="AE41" s="32"/>
      <c r="AF41" s="19"/>
      <c r="AG41" s="19"/>
      <c r="AH41" s="19"/>
      <c r="AI41" s="19"/>
      <c r="AJ41" s="19"/>
      <c r="AK41" s="30"/>
      <c r="AL41" s="32"/>
      <c r="AM41" s="19"/>
      <c r="AN41" s="19"/>
      <c r="AO41" s="32"/>
      <c r="AP41" s="32"/>
      <c r="AQ41" s="19"/>
      <c r="AR41" s="19"/>
      <c r="AS41" s="19"/>
      <c r="AT41" s="19"/>
      <c r="AU41" s="19"/>
      <c r="AV41" s="30"/>
      <c r="AW41" s="32"/>
      <c r="AX41" s="19"/>
      <c r="AY41" s="19"/>
      <c r="AZ41" s="32"/>
      <c r="BA41" s="32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</row>
    <row r="42" spans="1:82" x14ac:dyDescent="0.3">
      <c r="A42">
        <v>42</v>
      </c>
      <c r="C42">
        <v>300</v>
      </c>
      <c r="D42" s="8">
        <f t="shared" si="0"/>
        <v>31</v>
      </c>
      <c r="E42" s="18">
        <f t="shared" si="2"/>
        <v>32.657534246575345</v>
      </c>
      <c r="F42" s="8"/>
      <c r="G42">
        <v>300</v>
      </c>
      <c r="H42" s="10">
        <f t="shared" si="3"/>
        <v>905.2</v>
      </c>
      <c r="I42" s="18">
        <f t="shared" si="1"/>
        <v>953.6</v>
      </c>
      <c r="K42" s="15"/>
      <c r="M42" s="19"/>
      <c r="N42" s="19"/>
      <c r="O42" s="30"/>
      <c r="P42" s="32"/>
      <c r="Q42" s="19"/>
      <c r="R42" s="19"/>
      <c r="S42" s="32"/>
      <c r="T42" s="32"/>
      <c r="U42" s="19"/>
      <c r="V42" s="19"/>
      <c r="W42" s="19"/>
      <c r="X42" s="19"/>
      <c r="Y42" s="19"/>
      <c r="Z42" s="30"/>
      <c r="AA42" s="32"/>
      <c r="AB42" s="19"/>
      <c r="AC42" s="19"/>
      <c r="AD42" s="32"/>
      <c r="AE42" s="32"/>
      <c r="AF42" s="19"/>
      <c r="AG42" s="19"/>
      <c r="AH42" s="19"/>
      <c r="AI42" s="19"/>
      <c r="AJ42" s="19"/>
      <c r="AK42" s="30"/>
      <c r="AL42" s="32"/>
      <c r="AM42" s="19"/>
      <c r="AN42" s="19"/>
      <c r="AO42" s="32"/>
      <c r="AP42" s="32"/>
      <c r="AQ42" s="19"/>
      <c r="AR42" s="19"/>
      <c r="AS42" s="19"/>
      <c r="AT42" s="19"/>
      <c r="AU42" s="19"/>
      <c r="AV42" s="30"/>
      <c r="AW42" s="32"/>
      <c r="AX42" s="19"/>
      <c r="AY42" s="19"/>
      <c r="AZ42" s="32"/>
      <c r="BA42" s="32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</row>
    <row r="43" spans="1:82" x14ac:dyDescent="0.3">
      <c r="A43">
        <v>43</v>
      </c>
      <c r="C43">
        <v>400</v>
      </c>
      <c r="D43" s="8">
        <f t="shared" si="0"/>
        <v>31</v>
      </c>
      <c r="E43" s="18">
        <f t="shared" si="2"/>
        <v>33.210045662100455</v>
      </c>
      <c r="F43" s="8"/>
      <c r="G43">
        <v>400</v>
      </c>
      <c r="H43" s="10">
        <f t="shared" si="3"/>
        <v>678.90000000000009</v>
      </c>
      <c r="I43" s="18">
        <f t="shared" si="1"/>
        <v>727.30000000000007</v>
      </c>
      <c r="K43" s="15"/>
      <c r="M43" s="19"/>
      <c r="N43" s="19"/>
      <c r="O43" s="30"/>
      <c r="P43" s="32"/>
      <c r="Q43" s="19"/>
      <c r="R43" s="19"/>
      <c r="S43" s="32"/>
      <c r="T43" s="32"/>
      <c r="U43" s="19"/>
      <c r="V43" s="19"/>
      <c r="W43" s="19"/>
      <c r="X43" s="19"/>
      <c r="Y43" s="19"/>
      <c r="Z43" s="30"/>
      <c r="AA43" s="32"/>
      <c r="AB43" s="19"/>
      <c r="AC43" s="19"/>
      <c r="AD43" s="32"/>
      <c r="AE43" s="32"/>
      <c r="AF43" s="19"/>
      <c r="AG43" s="19"/>
      <c r="AH43" s="19"/>
      <c r="AI43" s="19"/>
      <c r="AJ43" s="19"/>
      <c r="AK43" s="30"/>
      <c r="AL43" s="32"/>
      <c r="AM43" s="19"/>
      <c r="AN43" s="19"/>
      <c r="AO43" s="32"/>
      <c r="AP43" s="32"/>
      <c r="AQ43" s="19"/>
      <c r="AR43" s="19"/>
      <c r="AS43" s="19"/>
      <c r="AT43" s="19"/>
      <c r="AU43" s="19"/>
      <c r="AV43" s="30"/>
      <c r="AW43" s="32"/>
      <c r="AX43" s="19"/>
      <c r="AY43" s="19"/>
      <c r="AZ43" s="32"/>
      <c r="BA43" s="32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</row>
    <row r="44" spans="1:82" x14ac:dyDescent="0.3">
      <c r="A44">
        <v>44</v>
      </c>
      <c r="C44">
        <v>500</v>
      </c>
      <c r="D44" s="8">
        <f t="shared" si="0"/>
        <v>31</v>
      </c>
      <c r="E44" s="18">
        <f t="shared" si="2"/>
        <v>33.762557077625573</v>
      </c>
      <c r="F44" s="8">
        <f t="shared" ref="F44:F99" si="4">C44/8760</f>
        <v>5.7077625570776253E-2</v>
      </c>
      <c r="G44">
        <v>500</v>
      </c>
      <c r="H44" s="10">
        <f t="shared" si="3"/>
        <v>543.12</v>
      </c>
      <c r="I44" s="18">
        <f t="shared" si="1"/>
        <v>591.52</v>
      </c>
      <c r="K44" s="15"/>
      <c r="M44" s="19"/>
      <c r="N44" s="19"/>
      <c r="O44" s="30"/>
      <c r="P44" s="32"/>
      <c r="Q44" s="19"/>
      <c r="R44" s="19"/>
      <c r="S44" s="32"/>
      <c r="T44" s="32"/>
      <c r="U44" s="19"/>
      <c r="V44" s="19"/>
      <c r="W44" s="19"/>
      <c r="X44" s="19"/>
      <c r="Y44" s="19"/>
      <c r="Z44" s="30"/>
      <c r="AA44" s="32"/>
      <c r="AB44" s="19"/>
      <c r="AC44" s="19"/>
      <c r="AD44" s="32"/>
      <c r="AE44" s="32"/>
      <c r="AF44" s="19"/>
      <c r="AG44" s="19"/>
      <c r="AH44" s="19"/>
      <c r="AI44" s="19"/>
      <c r="AJ44" s="19"/>
      <c r="AK44" s="30"/>
      <c r="AL44" s="32"/>
      <c r="AM44" s="19"/>
      <c r="AN44" s="19"/>
      <c r="AO44" s="32"/>
      <c r="AP44" s="32"/>
      <c r="AQ44" s="19"/>
      <c r="AR44" s="19"/>
      <c r="AS44" s="19"/>
      <c r="AT44" s="19"/>
      <c r="AU44" s="19"/>
      <c r="AV44" s="30"/>
      <c r="AW44" s="32"/>
      <c r="AX44" s="19"/>
      <c r="AY44" s="19"/>
      <c r="AZ44" s="32"/>
      <c r="BA44" s="32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</row>
    <row r="45" spans="1:82" x14ac:dyDescent="0.3">
      <c r="A45">
        <v>45</v>
      </c>
      <c r="C45">
        <v>600</v>
      </c>
      <c r="D45" s="8">
        <f t="shared" si="0"/>
        <v>31</v>
      </c>
      <c r="E45" s="18">
        <f t="shared" si="2"/>
        <v>34.315068493150683</v>
      </c>
      <c r="F45" s="8"/>
      <c r="G45">
        <v>600</v>
      </c>
      <c r="H45" s="10">
        <f t="shared" si="3"/>
        <v>452.6</v>
      </c>
      <c r="I45" s="18">
        <f t="shared" si="1"/>
        <v>501</v>
      </c>
      <c r="K45" s="15"/>
      <c r="M45" s="19"/>
      <c r="N45" s="19"/>
      <c r="O45" s="30"/>
      <c r="P45" s="32"/>
      <c r="Q45" s="19"/>
      <c r="R45" s="19"/>
      <c r="S45" s="32"/>
      <c r="T45" s="32"/>
      <c r="U45" s="19"/>
      <c r="V45" s="19"/>
      <c r="W45" s="19"/>
      <c r="X45" s="19"/>
      <c r="Y45" s="19"/>
      <c r="Z45" s="30"/>
      <c r="AA45" s="32"/>
      <c r="AB45" s="19"/>
      <c r="AC45" s="19"/>
      <c r="AD45" s="32"/>
      <c r="AE45" s="32"/>
      <c r="AF45" s="19"/>
      <c r="AG45" s="19"/>
      <c r="AH45" s="19"/>
      <c r="AI45" s="19"/>
      <c r="AJ45" s="19"/>
      <c r="AK45" s="30"/>
      <c r="AL45" s="32"/>
      <c r="AM45" s="19"/>
      <c r="AN45" s="19"/>
      <c r="AO45" s="32"/>
      <c r="AP45" s="32"/>
      <c r="AQ45" s="19"/>
      <c r="AR45" s="19"/>
      <c r="AS45" s="19"/>
      <c r="AT45" s="19"/>
      <c r="AU45" s="19"/>
      <c r="AV45" s="30"/>
      <c r="AW45" s="32"/>
      <c r="AX45" s="19"/>
      <c r="AY45" s="19"/>
      <c r="AZ45" s="32"/>
      <c r="BA45" s="32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</row>
    <row r="46" spans="1:82" x14ac:dyDescent="0.3">
      <c r="A46">
        <v>46</v>
      </c>
      <c r="C46">
        <v>700</v>
      </c>
      <c r="D46" s="8">
        <f t="shared" si="0"/>
        <v>31</v>
      </c>
      <c r="E46" s="18">
        <f t="shared" si="2"/>
        <v>34.8675799086758</v>
      </c>
      <c r="F46" s="8"/>
      <c r="G46">
        <v>700</v>
      </c>
      <c r="H46" s="10">
        <f t="shared" si="3"/>
        <v>387.94285714285718</v>
      </c>
      <c r="I46" s="18">
        <f t="shared" si="1"/>
        <v>436.34285714285716</v>
      </c>
      <c r="K46" s="15"/>
      <c r="M46" s="19"/>
      <c r="N46" s="19"/>
      <c r="O46" s="30"/>
      <c r="P46" s="32"/>
      <c r="Q46" s="19"/>
      <c r="R46" s="19"/>
      <c r="S46" s="32"/>
      <c r="T46" s="32"/>
      <c r="U46" s="19"/>
      <c r="V46" s="19"/>
      <c r="W46" s="19"/>
      <c r="X46" s="19"/>
      <c r="Y46" s="19"/>
      <c r="Z46" s="30"/>
      <c r="AA46" s="32"/>
      <c r="AB46" s="19"/>
      <c r="AC46" s="19"/>
      <c r="AD46" s="32"/>
      <c r="AE46" s="32"/>
      <c r="AF46" s="19"/>
      <c r="AG46" s="19"/>
      <c r="AH46" s="19"/>
      <c r="AI46" s="19"/>
      <c r="AJ46" s="19"/>
      <c r="AK46" s="30"/>
      <c r="AL46" s="32"/>
      <c r="AM46" s="19"/>
      <c r="AN46" s="19"/>
      <c r="AO46" s="32"/>
      <c r="AP46" s="32"/>
      <c r="AQ46" s="19"/>
      <c r="AR46" s="19"/>
      <c r="AS46" s="19"/>
      <c r="AT46" s="19"/>
      <c r="AU46" s="19"/>
      <c r="AV46" s="30"/>
      <c r="AW46" s="32"/>
      <c r="AX46" s="19"/>
      <c r="AY46" s="19"/>
      <c r="AZ46" s="32"/>
      <c r="BA46" s="32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</row>
    <row r="47" spans="1:82" x14ac:dyDescent="0.3">
      <c r="A47">
        <v>47</v>
      </c>
      <c r="C47">
        <v>800</v>
      </c>
      <c r="D47" s="8">
        <f t="shared" si="0"/>
        <v>31</v>
      </c>
      <c r="E47" s="18">
        <f t="shared" si="2"/>
        <v>35.420091324200911</v>
      </c>
      <c r="F47" s="8"/>
      <c r="G47">
        <v>800</v>
      </c>
      <c r="H47" s="10">
        <f t="shared" si="3"/>
        <v>339.45000000000005</v>
      </c>
      <c r="I47" s="18">
        <f t="shared" si="1"/>
        <v>387.85</v>
      </c>
      <c r="K47" s="15"/>
      <c r="M47" s="19"/>
      <c r="N47" s="19"/>
      <c r="O47" s="30"/>
      <c r="P47" s="32"/>
      <c r="Q47" s="19"/>
      <c r="R47" s="19"/>
      <c r="S47" s="32"/>
      <c r="T47" s="32"/>
      <c r="U47" s="19"/>
      <c r="V47" s="19"/>
      <c r="W47" s="19"/>
      <c r="X47" s="19"/>
      <c r="Y47" s="19"/>
      <c r="Z47" s="30"/>
      <c r="AA47" s="32"/>
      <c r="AB47" s="19"/>
      <c r="AC47" s="19"/>
      <c r="AD47" s="32"/>
      <c r="AE47" s="32"/>
      <c r="AF47" s="19"/>
      <c r="AG47" s="19"/>
      <c r="AH47" s="19"/>
      <c r="AI47" s="19"/>
      <c r="AJ47" s="19"/>
      <c r="AK47" s="30"/>
      <c r="AL47" s="32"/>
      <c r="AM47" s="19"/>
      <c r="AN47" s="19"/>
      <c r="AO47" s="32"/>
      <c r="AP47" s="32"/>
      <c r="AQ47" s="19"/>
      <c r="AR47" s="19"/>
      <c r="AS47" s="19"/>
      <c r="AT47" s="19"/>
      <c r="AU47" s="19"/>
      <c r="AV47" s="30"/>
      <c r="AW47" s="32"/>
      <c r="AX47" s="19"/>
      <c r="AY47" s="19"/>
      <c r="AZ47" s="32"/>
      <c r="BA47" s="32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</row>
    <row r="48" spans="1:82" x14ac:dyDescent="0.3">
      <c r="A48">
        <v>48</v>
      </c>
      <c r="C48">
        <v>900</v>
      </c>
      <c r="D48" s="8">
        <f t="shared" si="0"/>
        <v>31</v>
      </c>
      <c r="E48" s="18">
        <f t="shared" si="2"/>
        <v>35.972602739726028</v>
      </c>
      <c r="F48" s="8"/>
      <c r="G48">
        <v>900</v>
      </c>
      <c r="H48" s="10">
        <f t="shared" si="3"/>
        <v>301.73333333333335</v>
      </c>
      <c r="I48" s="18">
        <f t="shared" si="1"/>
        <v>350.13333333333333</v>
      </c>
      <c r="K48" s="15"/>
      <c r="M48" s="19"/>
      <c r="N48" s="19"/>
      <c r="O48" s="30"/>
      <c r="P48" s="32"/>
      <c r="Q48" s="19"/>
      <c r="R48" s="19"/>
      <c r="S48" s="32"/>
      <c r="T48" s="32"/>
      <c r="U48" s="19"/>
      <c r="V48" s="19"/>
      <c r="W48" s="19"/>
      <c r="X48" s="19"/>
      <c r="Y48" s="19"/>
      <c r="Z48" s="30"/>
      <c r="AA48" s="32"/>
      <c r="AB48" s="19"/>
      <c r="AC48" s="19"/>
      <c r="AD48" s="32"/>
      <c r="AE48" s="32"/>
      <c r="AF48" s="19"/>
      <c r="AG48" s="19"/>
      <c r="AH48" s="19"/>
      <c r="AI48" s="19"/>
      <c r="AJ48" s="19"/>
      <c r="AK48" s="30"/>
      <c r="AL48" s="32"/>
      <c r="AM48" s="19"/>
      <c r="AN48" s="19"/>
      <c r="AO48" s="32"/>
      <c r="AP48" s="32"/>
      <c r="AQ48" s="19"/>
      <c r="AR48" s="19"/>
      <c r="AS48" s="19"/>
      <c r="AT48" s="19"/>
      <c r="AU48" s="19"/>
      <c r="AV48" s="30"/>
      <c r="AW48" s="32"/>
      <c r="AX48" s="19"/>
      <c r="AY48" s="19"/>
      <c r="AZ48" s="32"/>
      <c r="BA48" s="32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</row>
    <row r="49" spans="1:82" x14ac:dyDescent="0.3">
      <c r="A49">
        <v>49</v>
      </c>
      <c r="C49">
        <v>1000</v>
      </c>
      <c r="D49" s="8">
        <f t="shared" si="0"/>
        <v>31</v>
      </c>
      <c r="E49" s="18">
        <f t="shared" si="2"/>
        <v>36.525114155251138</v>
      </c>
      <c r="F49" s="8">
        <f t="shared" si="4"/>
        <v>0.11415525114155251</v>
      </c>
      <c r="G49">
        <v>1000</v>
      </c>
      <c r="H49" s="10">
        <f t="shared" si="3"/>
        <v>271.56</v>
      </c>
      <c r="I49" s="18">
        <f t="shared" si="1"/>
        <v>319.95999999999998</v>
      </c>
      <c r="K49" s="15"/>
      <c r="M49" s="19"/>
      <c r="N49" s="19"/>
      <c r="O49" s="30"/>
      <c r="P49" s="32"/>
      <c r="Q49" s="19"/>
      <c r="R49" s="19"/>
      <c r="S49" s="32"/>
      <c r="T49" s="32"/>
      <c r="U49" s="19"/>
      <c r="V49" s="19"/>
      <c r="W49" s="19"/>
      <c r="X49" s="19"/>
      <c r="Y49" s="19"/>
      <c r="Z49" s="30"/>
      <c r="AA49" s="32"/>
      <c r="AB49" s="19"/>
      <c r="AC49" s="19"/>
      <c r="AD49" s="32"/>
      <c r="AE49" s="32"/>
      <c r="AF49" s="19"/>
      <c r="AG49" s="19"/>
      <c r="AH49" s="19"/>
      <c r="AI49" s="19"/>
      <c r="AJ49" s="19"/>
      <c r="AK49" s="30"/>
      <c r="AL49" s="32"/>
      <c r="AM49" s="19"/>
      <c r="AN49" s="19"/>
      <c r="AO49" s="32"/>
      <c r="AP49" s="32"/>
      <c r="AQ49" s="19"/>
      <c r="AR49" s="19"/>
      <c r="AS49" s="19"/>
      <c r="AT49" s="19"/>
      <c r="AU49" s="19"/>
      <c r="AV49" s="30"/>
      <c r="AW49" s="32"/>
      <c r="AX49" s="19"/>
      <c r="AY49" s="19"/>
      <c r="AZ49" s="32"/>
      <c r="BA49" s="32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</row>
    <row r="50" spans="1:82" x14ac:dyDescent="0.3">
      <c r="A50">
        <v>50</v>
      </c>
      <c r="C50">
        <v>1100</v>
      </c>
      <c r="D50" s="8">
        <f t="shared" si="0"/>
        <v>31</v>
      </c>
      <c r="E50" s="18">
        <f t="shared" si="2"/>
        <v>37.077625570776256</v>
      </c>
      <c r="F50" s="8"/>
      <c r="G50">
        <v>1100</v>
      </c>
      <c r="H50" s="10">
        <f t="shared" si="3"/>
        <v>246.87272727272727</v>
      </c>
      <c r="I50" s="18">
        <f t="shared" si="1"/>
        <v>295.27272727272725</v>
      </c>
      <c r="K50" s="15"/>
      <c r="M50" s="19"/>
      <c r="N50" s="19"/>
      <c r="O50" s="30"/>
      <c r="P50" s="32"/>
      <c r="Q50" s="19"/>
      <c r="R50" s="19"/>
      <c r="S50" s="32"/>
      <c r="T50" s="32"/>
      <c r="U50" s="19"/>
      <c r="V50" s="19"/>
      <c r="W50" s="19"/>
      <c r="X50" s="19"/>
      <c r="Y50" s="19"/>
      <c r="Z50" s="30"/>
      <c r="AA50" s="32"/>
      <c r="AB50" s="19"/>
      <c r="AC50" s="19"/>
      <c r="AD50" s="32"/>
      <c r="AE50" s="32"/>
      <c r="AF50" s="19"/>
      <c r="AG50" s="19"/>
      <c r="AH50" s="19"/>
      <c r="AI50" s="19"/>
      <c r="AJ50" s="19"/>
      <c r="AK50" s="30"/>
      <c r="AL50" s="32"/>
      <c r="AM50" s="19"/>
      <c r="AN50" s="19"/>
      <c r="AO50" s="32"/>
      <c r="AP50" s="32"/>
      <c r="AQ50" s="19"/>
      <c r="AR50" s="19"/>
      <c r="AS50" s="19"/>
      <c r="AT50" s="19"/>
      <c r="AU50" s="19"/>
      <c r="AV50" s="30"/>
      <c r="AW50" s="32"/>
      <c r="AX50" s="19"/>
      <c r="AY50" s="19"/>
      <c r="AZ50" s="32"/>
      <c r="BA50" s="32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</row>
    <row r="51" spans="1:82" x14ac:dyDescent="0.3">
      <c r="A51">
        <v>51</v>
      </c>
      <c r="C51">
        <v>1200</v>
      </c>
      <c r="D51" s="8">
        <f t="shared" si="0"/>
        <v>31</v>
      </c>
      <c r="E51" s="18">
        <f t="shared" si="2"/>
        <v>37.630136986301366</v>
      </c>
      <c r="F51" s="8"/>
      <c r="G51">
        <v>1200</v>
      </c>
      <c r="H51" s="10">
        <f t="shared" si="3"/>
        <v>226.3</v>
      </c>
      <c r="I51" s="18">
        <f t="shared" si="1"/>
        <v>274.7</v>
      </c>
      <c r="K51" s="15"/>
      <c r="M51" s="19"/>
      <c r="N51" s="19"/>
      <c r="O51" s="30"/>
      <c r="P51" s="32"/>
      <c r="Q51" s="19"/>
      <c r="R51" s="19"/>
      <c r="S51" s="32"/>
      <c r="T51" s="32"/>
      <c r="U51" s="19"/>
      <c r="V51" s="19"/>
      <c r="W51" s="19"/>
      <c r="X51" s="19"/>
      <c r="Y51" s="19"/>
      <c r="Z51" s="30"/>
      <c r="AA51" s="32"/>
      <c r="AB51" s="19"/>
      <c r="AC51" s="19"/>
      <c r="AD51" s="32"/>
      <c r="AE51" s="32"/>
      <c r="AF51" s="19"/>
      <c r="AG51" s="19"/>
      <c r="AH51" s="19"/>
      <c r="AI51" s="19"/>
      <c r="AJ51" s="19"/>
      <c r="AK51" s="30"/>
      <c r="AL51" s="32"/>
      <c r="AM51" s="19"/>
      <c r="AN51" s="19"/>
      <c r="AO51" s="32"/>
      <c r="AP51" s="32"/>
      <c r="AQ51" s="19"/>
      <c r="AR51" s="19"/>
      <c r="AS51" s="19"/>
      <c r="AT51" s="19"/>
      <c r="AU51" s="19"/>
      <c r="AV51" s="30"/>
      <c r="AW51" s="32"/>
      <c r="AX51" s="19"/>
      <c r="AY51" s="19"/>
      <c r="AZ51" s="32"/>
      <c r="BA51" s="32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</row>
    <row r="52" spans="1:82" x14ac:dyDescent="0.3">
      <c r="A52">
        <v>52</v>
      </c>
      <c r="C52">
        <v>1300</v>
      </c>
      <c r="D52" s="8">
        <f t="shared" si="0"/>
        <v>31</v>
      </c>
      <c r="E52" s="18">
        <f t="shared" si="2"/>
        <v>38.182648401826484</v>
      </c>
      <c r="F52" s="8"/>
      <c r="G52">
        <v>1300</v>
      </c>
      <c r="H52" s="10">
        <f t="shared" si="3"/>
        <v>208.8923076923077</v>
      </c>
      <c r="I52" s="18">
        <f t="shared" si="1"/>
        <v>257.2923076923077</v>
      </c>
      <c r="K52" s="15"/>
      <c r="M52" s="19"/>
      <c r="N52" s="19"/>
      <c r="O52" s="30"/>
      <c r="P52" s="32"/>
      <c r="Q52" s="19"/>
      <c r="R52" s="19"/>
      <c r="S52" s="32"/>
      <c r="T52" s="32"/>
      <c r="U52" s="19"/>
      <c r="V52" s="19"/>
      <c r="W52" s="19"/>
      <c r="X52" s="19"/>
      <c r="Y52" s="19"/>
      <c r="Z52" s="30"/>
      <c r="AA52" s="32"/>
      <c r="AB52" s="19"/>
      <c r="AC52" s="19"/>
      <c r="AD52" s="32"/>
      <c r="AE52" s="32"/>
      <c r="AF52" s="19"/>
      <c r="AG52" s="19"/>
      <c r="AH52" s="19"/>
      <c r="AI52" s="19"/>
      <c r="AJ52" s="19"/>
      <c r="AK52" s="30"/>
      <c r="AL52" s="32"/>
      <c r="AM52" s="19"/>
      <c r="AN52" s="19"/>
      <c r="AO52" s="32"/>
      <c r="AP52" s="32"/>
      <c r="AQ52" s="19"/>
      <c r="AR52" s="19"/>
      <c r="AS52" s="19"/>
      <c r="AT52" s="19"/>
      <c r="AU52" s="19"/>
      <c r="AV52" s="30"/>
      <c r="AW52" s="32"/>
      <c r="AX52" s="19"/>
      <c r="AY52" s="19"/>
      <c r="AZ52" s="32"/>
      <c r="BA52" s="32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</row>
    <row r="53" spans="1:82" x14ac:dyDescent="0.3">
      <c r="A53">
        <v>53</v>
      </c>
      <c r="C53">
        <v>1400</v>
      </c>
      <c r="D53" s="8">
        <f t="shared" si="0"/>
        <v>31</v>
      </c>
      <c r="E53" s="18">
        <f t="shared" si="2"/>
        <v>38.735159817351601</v>
      </c>
      <c r="F53" s="8"/>
      <c r="G53">
        <v>1400</v>
      </c>
      <c r="H53" s="10">
        <f t="shared" si="3"/>
        <v>193.97142857142859</v>
      </c>
      <c r="I53" s="18">
        <f t="shared" si="1"/>
        <v>242.37142857142859</v>
      </c>
      <c r="K53" s="15"/>
      <c r="M53" s="19"/>
      <c r="N53" s="19"/>
      <c r="O53" s="30"/>
      <c r="P53" s="32"/>
      <c r="Q53" s="19"/>
      <c r="R53" s="19"/>
      <c r="S53" s="32"/>
      <c r="T53" s="32"/>
      <c r="U53" s="19"/>
      <c r="V53" s="19"/>
      <c r="W53" s="19"/>
      <c r="X53" s="19"/>
      <c r="Y53" s="19"/>
      <c r="Z53" s="30"/>
      <c r="AA53" s="32"/>
      <c r="AB53" s="19"/>
      <c r="AC53" s="19"/>
      <c r="AD53" s="32"/>
      <c r="AE53" s="32"/>
      <c r="AF53" s="19"/>
      <c r="AG53" s="19"/>
      <c r="AH53" s="19"/>
      <c r="AI53" s="19"/>
      <c r="AJ53" s="19"/>
      <c r="AK53" s="30"/>
      <c r="AL53" s="32"/>
      <c r="AM53" s="19"/>
      <c r="AN53" s="19"/>
      <c r="AO53" s="32"/>
      <c r="AP53" s="32"/>
      <c r="AQ53" s="19"/>
      <c r="AR53" s="19"/>
      <c r="AS53" s="19"/>
      <c r="AT53" s="19"/>
      <c r="AU53" s="19"/>
      <c r="AV53" s="30"/>
      <c r="AW53" s="32"/>
      <c r="AX53" s="19"/>
      <c r="AY53" s="19"/>
      <c r="AZ53" s="32"/>
      <c r="BA53" s="32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</row>
    <row r="54" spans="1:82" x14ac:dyDescent="0.3">
      <c r="A54">
        <v>54</v>
      </c>
      <c r="C54">
        <v>1500</v>
      </c>
      <c r="D54" s="8">
        <f t="shared" si="0"/>
        <v>31</v>
      </c>
      <c r="E54" s="18">
        <f t="shared" si="2"/>
        <v>39.287671232876711</v>
      </c>
      <c r="F54" s="8">
        <f t="shared" si="4"/>
        <v>0.17123287671232876</v>
      </c>
      <c r="G54">
        <v>1500</v>
      </c>
      <c r="H54" s="10">
        <f t="shared" si="3"/>
        <v>181.04000000000002</v>
      </c>
      <c r="I54" s="18">
        <f t="shared" si="1"/>
        <v>229.44000000000003</v>
      </c>
      <c r="K54" s="15"/>
      <c r="M54" s="19"/>
      <c r="N54" s="19"/>
      <c r="O54" s="30"/>
      <c r="P54" s="32"/>
      <c r="Q54" s="19"/>
      <c r="R54" s="19"/>
      <c r="S54" s="32"/>
      <c r="T54" s="32"/>
      <c r="U54" s="19"/>
      <c r="V54" s="19"/>
      <c r="W54" s="19"/>
      <c r="X54" s="19"/>
      <c r="Y54" s="19"/>
      <c r="Z54" s="30"/>
      <c r="AA54" s="32"/>
      <c r="AB54" s="19"/>
      <c r="AC54" s="19"/>
      <c r="AD54" s="32"/>
      <c r="AE54" s="32"/>
      <c r="AF54" s="19"/>
      <c r="AG54" s="19"/>
      <c r="AH54" s="19"/>
      <c r="AI54" s="19"/>
      <c r="AJ54" s="19"/>
      <c r="AK54" s="30"/>
      <c r="AL54" s="32"/>
      <c r="AM54" s="19"/>
      <c r="AN54" s="19"/>
      <c r="AO54" s="32"/>
      <c r="AP54" s="32"/>
      <c r="AQ54" s="19"/>
      <c r="AR54" s="19"/>
      <c r="AS54" s="19"/>
      <c r="AT54" s="19"/>
      <c r="AU54" s="19"/>
      <c r="AV54" s="30"/>
      <c r="AW54" s="32"/>
      <c r="AX54" s="19"/>
      <c r="AY54" s="19"/>
      <c r="AZ54" s="32"/>
      <c r="BA54" s="32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</row>
    <row r="55" spans="1:82" x14ac:dyDescent="0.3">
      <c r="A55">
        <v>55</v>
      </c>
      <c r="C55">
        <v>1600</v>
      </c>
      <c r="D55" s="8">
        <f t="shared" si="0"/>
        <v>31</v>
      </c>
      <c r="E55" s="18">
        <f t="shared" si="2"/>
        <v>39.840182648401822</v>
      </c>
      <c r="F55" s="8"/>
      <c r="G55">
        <v>1600</v>
      </c>
      <c r="H55" s="10">
        <f t="shared" si="3"/>
        <v>169.72500000000002</v>
      </c>
      <c r="I55" s="18">
        <f t="shared" si="1"/>
        <v>218.12500000000003</v>
      </c>
      <c r="K55" s="15"/>
      <c r="M55" s="19"/>
      <c r="N55" s="19"/>
      <c r="O55" s="30"/>
      <c r="P55" s="32"/>
      <c r="Q55" s="19"/>
      <c r="R55" s="19"/>
      <c r="S55" s="32"/>
      <c r="T55" s="32"/>
      <c r="U55" s="19"/>
      <c r="V55" s="19"/>
      <c r="W55" s="19"/>
      <c r="X55" s="19"/>
      <c r="Y55" s="19"/>
      <c r="Z55" s="30"/>
      <c r="AA55" s="32"/>
      <c r="AB55" s="19"/>
      <c r="AC55" s="19"/>
      <c r="AD55" s="32"/>
      <c r="AE55" s="32"/>
      <c r="AF55" s="19"/>
      <c r="AG55" s="19"/>
      <c r="AH55" s="19"/>
      <c r="AI55" s="19"/>
      <c r="AJ55" s="19"/>
      <c r="AK55" s="30"/>
      <c r="AL55" s="32"/>
      <c r="AM55" s="19"/>
      <c r="AN55" s="19"/>
      <c r="AO55" s="32"/>
      <c r="AP55" s="32"/>
      <c r="AQ55" s="19"/>
      <c r="AR55" s="19"/>
      <c r="AS55" s="19"/>
      <c r="AT55" s="19"/>
      <c r="AU55" s="19"/>
      <c r="AV55" s="30"/>
      <c r="AW55" s="32"/>
      <c r="AX55" s="19"/>
      <c r="AY55" s="19"/>
      <c r="AZ55" s="32"/>
      <c r="BA55" s="32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</row>
    <row r="56" spans="1:82" x14ac:dyDescent="0.3">
      <c r="A56">
        <v>56</v>
      </c>
      <c r="C56">
        <v>1700</v>
      </c>
      <c r="D56" s="8">
        <f t="shared" si="0"/>
        <v>31</v>
      </c>
      <c r="E56" s="18">
        <f t="shared" si="2"/>
        <v>40.392694063926939</v>
      </c>
      <c r="F56" s="8"/>
      <c r="G56">
        <v>1700</v>
      </c>
      <c r="H56" s="10">
        <f t="shared" si="3"/>
        <v>159.74117647058824</v>
      </c>
      <c r="I56" s="18">
        <f t="shared" si="1"/>
        <v>208.14117647058825</v>
      </c>
      <c r="K56" s="15"/>
      <c r="M56" s="19"/>
      <c r="N56" s="19"/>
      <c r="O56" s="30"/>
      <c r="P56" s="32"/>
      <c r="Q56" s="19"/>
      <c r="R56" s="19"/>
      <c r="S56" s="32"/>
      <c r="T56" s="32"/>
      <c r="U56" s="19"/>
      <c r="V56" s="19"/>
      <c r="W56" s="19"/>
      <c r="X56" s="19"/>
      <c r="Y56" s="19"/>
      <c r="Z56" s="30"/>
      <c r="AA56" s="32"/>
      <c r="AB56" s="19"/>
      <c r="AC56" s="19"/>
      <c r="AD56" s="32"/>
      <c r="AE56" s="32"/>
      <c r="AF56" s="19"/>
      <c r="AG56" s="19"/>
      <c r="AH56" s="19"/>
      <c r="AI56" s="19"/>
      <c r="AJ56" s="19"/>
      <c r="AK56" s="30"/>
      <c r="AL56" s="32"/>
      <c r="AM56" s="19"/>
      <c r="AN56" s="19"/>
      <c r="AO56" s="32"/>
      <c r="AP56" s="32"/>
      <c r="AQ56" s="19"/>
      <c r="AR56" s="19"/>
      <c r="AS56" s="19"/>
      <c r="AT56" s="19"/>
      <c r="AU56" s="19"/>
      <c r="AV56" s="30"/>
      <c r="AW56" s="32"/>
      <c r="AX56" s="19"/>
      <c r="AY56" s="19"/>
      <c r="AZ56" s="32"/>
      <c r="BA56" s="32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</row>
    <row r="57" spans="1:82" x14ac:dyDescent="0.3">
      <c r="A57">
        <v>57</v>
      </c>
      <c r="C57">
        <v>1800</v>
      </c>
      <c r="D57" s="8">
        <f t="shared" si="0"/>
        <v>31</v>
      </c>
      <c r="E57" s="18">
        <f t="shared" si="2"/>
        <v>40.945205479452056</v>
      </c>
      <c r="F57" s="8"/>
      <c r="G57">
        <v>1800</v>
      </c>
      <c r="H57" s="10">
        <f t="shared" si="3"/>
        <v>150.86666666666667</v>
      </c>
      <c r="I57" s="18">
        <f t="shared" si="1"/>
        <v>199.26666666666668</v>
      </c>
      <c r="K57" s="15"/>
      <c r="M57" s="19"/>
      <c r="N57" s="19"/>
      <c r="O57" s="30"/>
      <c r="P57" s="32"/>
      <c r="Q57" s="19"/>
      <c r="R57" s="19"/>
      <c r="S57" s="32"/>
      <c r="T57" s="32"/>
      <c r="U57" s="19"/>
      <c r="V57" s="19"/>
      <c r="W57" s="19"/>
      <c r="X57" s="19"/>
      <c r="Y57" s="19"/>
      <c r="Z57" s="30"/>
      <c r="AA57" s="32"/>
      <c r="AB57" s="19"/>
      <c r="AC57" s="19"/>
      <c r="AD57" s="32"/>
      <c r="AE57" s="32"/>
      <c r="AF57" s="19"/>
      <c r="AG57" s="19"/>
      <c r="AH57" s="19"/>
      <c r="AI57" s="19"/>
      <c r="AJ57" s="19"/>
      <c r="AK57" s="30"/>
      <c r="AL57" s="32"/>
      <c r="AM57" s="19"/>
      <c r="AN57" s="19"/>
      <c r="AO57" s="32"/>
      <c r="AP57" s="32"/>
      <c r="AQ57" s="19"/>
      <c r="AR57" s="19"/>
      <c r="AS57" s="19"/>
      <c r="AT57" s="19"/>
      <c r="AU57" s="19"/>
      <c r="AV57" s="30"/>
      <c r="AW57" s="32"/>
      <c r="AX57" s="19"/>
      <c r="AY57" s="19"/>
      <c r="AZ57" s="32"/>
      <c r="BA57" s="32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</row>
    <row r="58" spans="1:82" x14ac:dyDescent="0.3">
      <c r="A58">
        <v>58</v>
      </c>
      <c r="C58">
        <v>1900</v>
      </c>
      <c r="D58" s="8">
        <f t="shared" si="0"/>
        <v>31</v>
      </c>
      <c r="E58" s="18">
        <f t="shared" si="2"/>
        <v>41.497716894977167</v>
      </c>
      <c r="F58" s="8"/>
      <c r="G58">
        <v>1900</v>
      </c>
      <c r="H58" s="10">
        <f t="shared" si="3"/>
        <v>142.9263157894737</v>
      </c>
      <c r="I58" s="18">
        <f t="shared" si="1"/>
        <v>191.32631578947371</v>
      </c>
      <c r="K58" s="15"/>
      <c r="M58" s="19"/>
      <c r="N58" s="19"/>
      <c r="O58" s="30"/>
      <c r="P58" s="32"/>
      <c r="Q58" s="19"/>
      <c r="R58" s="19"/>
      <c r="S58" s="32"/>
      <c r="T58" s="32"/>
      <c r="U58" s="19"/>
      <c r="V58" s="19"/>
      <c r="W58" s="19"/>
      <c r="X58" s="19"/>
      <c r="Y58" s="19"/>
      <c r="Z58" s="30"/>
      <c r="AA58" s="32"/>
      <c r="AB58" s="19"/>
      <c r="AC58" s="19"/>
      <c r="AD58" s="32"/>
      <c r="AE58" s="32"/>
      <c r="AF58" s="19"/>
      <c r="AG58" s="19"/>
      <c r="AH58" s="19"/>
      <c r="AI58" s="19"/>
      <c r="AJ58" s="19"/>
      <c r="AK58" s="30"/>
      <c r="AL58" s="32"/>
      <c r="AM58" s="19"/>
      <c r="AN58" s="19"/>
      <c r="AO58" s="32"/>
      <c r="AP58" s="32"/>
      <c r="AQ58" s="19"/>
      <c r="AR58" s="19"/>
      <c r="AS58" s="19"/>
      <c r="AT58" s="19"/>
      <c r="AU58" s="19"/>
      <c r="AV58" s="30"/>
      <c r="AW58" s="32"/>
      <c r="AX58" s="19"/>
      <c r="AY58" s="19"/>
      <c r="AZ58" s="32"/>
      <c r="BA58" s="32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</row>
    <row r="59" spans="1:82" x14ac:dyDescent="0.3">
      <c r="A59">
        <v>59</v>
      </c>
      <c r="C59">
        <v>2000</v>
      </c>
      <c r="D59" s="8">
        <f t="shared" si="0"/>
        <v>31</v>
      </c>
      <c r="E59" s="18">
        <f t="shared" si="2"/>
        <v>42.050228310502284</v>
      </c>
      <c r="F59" s="8">
        <f t="shared" si="4"/>
        <v>0.22831050228310501</v>
      </c>
      <c r="G59">
        <v>2000</v>
      </c>
      <c r="H59" s="10">
        <f t="shared" si="3"/>
        <v>135.78</v>
      </c>
      <c r="I59" s="18">
        <f t="shared" si="1"/>
        <v>184.18</v>
      </c>
      <c r="K59" s="15"/>
      <c r="M59" s="19"/>
      <c r="N59" s="19"/>
      <c r="O59" s="30"/>
      <c r="P59" s="32"/>
      <c r="Q59" s="19"/>
      <c r="R59" s="19"/>
      <c r="S59" s="32"/>
      <c r="T59" s="32"/>
      <c r="U59" s="19"/>
      <c r="V59" s="19"/>
      <c r="W59" s="19"/>
      <c r="X59" s="19"/>
      <c r="Y59" s="19"/>
      <c r="Z59" s="30"/>
      <c r="AA59" s="32"/>
      <c r="AB59" s="19"/>
      <c r="AC59" s="19"/>
      <c r="AD59" s="32"/>
      <c r="AE59" s="32"/>
      <c r="AF59" s="19"/>
      <c r="AG59" s="19"/>
      <c r="AH59" s="19"/>
      <c r="AI59" s="19"/>
      <c r="AJ59" s="19"/>
      <c r="AK59" s="30"/>
      <c r="AL59" s="32"/>
      <c r="AM59" s="19"/>
      <c r="AN59" s="19"/>
      <c r="AO59" s="32"/>
      <c r="AP59" s="32"/>
      <c r="AQ59" s="19"/>
      <c r="AR59" s="19"/>
      <c r="AS59" s="19"/>
      <c r="AT59" s="19"/>
      <c r="AU59" s="19"/>
      <c r="AV59" s="30"/>
      <c r="AW59" s="32"/>
      <c r="AX59" s="19"/>
      <c r="AY59" s="19"/>
      <c r="AZ59" s="32"/>
      <c r="BA59" s="32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</row>
    <row r="60" spans="1:82" x14ac:dyDescent="0.3">
      <c r="A60">
        <v>60</v>
      </c>
      <c r="C60">
        <v>2100</v>
      </c>
      <c r="D60" s="8">
        <f t="shared" si="0"/>
        <v>31</v>
      </c>
      <c r="E60" s="18">
        <f t="shared" si="2"/>
        <v>42.602739726027394</v>
      </c>
      <c r="F60" s="8"/>
      <c r="G60">
        <v>2100</v>
      </c>
      <c r="H60" s="10">
        <f t="shared" si="3"/>
        <v>129.31428571428572</v>
      </c>
      <c r="I60" s="18">
        <f t="shared" si="1"/>
        <v>177.71428571428572</v>
      </c>
      <c r="K60" s="15"/>
      <c r="M60" s="19"/>
      <c r="N60" s="19"/>
      <c r="O60" s="30"/>
      <c r="P60" s="32"/>
      <c r="Q60" s="19"/>
      <c r="R60" s="19"/>
      <c r="S60" s="32"/>
      <c r="T60" s="32"/>
      <c r="U60" s="19"/>
      <c r="V60" s="19"/>
      <c r="W60" s="19"/>
      <c r="X60" s="19"/>
      <c r="Y60" s="19"/>
      <c r="Z60" s="30"/>
      <c r="AA60" s="32"/>
      <c r="AB60" s="19"/>
      <c r="AC60" s="19"/>
      <c r="AD60" s="32"/>
      <c r="AE60" s="32"/>
      <c r="AF60" s="19"/>
      <c r="AG60" s="19"/>
      <c r="AH60" s="19"/>
      <c r="AI60" s="19"/>
      <c r="AJ60" s="19"/>
      <c r="AK60" s="30"/>
      <c r="AL60" s="32"/>
      <c r="AM60" s="19"/>
      <c r="AN60" s="19"/>
      <c r="AO60" s="32"/>
      <c r="AP60" s="32"/>
      <c r="AQ60" s="19"/>
      <c r="AR60" s="19"/>
      <c r="AS60" s="19"/>
      <c r="AT60" s="19"/>
      <c r="AU60" s="19"/>
      <c r="AV60" s="30"/>
      <c r="AW60" s="32"/>
      <c r="AX60" s="19"/>
      <c r="AY60" s="19"/>
      <c r="AZ60" s="32"/>
      <c r="BA60" s="32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</row>
    <row r="61" spans="1:82" x14ac:dyDescent="0.3">
      <c r="A61">
        <v>61</v>
      </c>
      <c r="C61">
        <v>2200</v>
      </c>
      <c r="D61" s="8">
        <f t="shared" si="0"/>
        <v>31</v>
      </c>
      <c r="E61" s="18">
        <f t="shared" si="2"/>
        <v>43.155251141552512</v>
      </c>
      <c r="F61" s="8"/>
      <c r="G61">
        <v>2200</v>
      </c>
      <c r="H61" s="10">
        <f t="shared" si="3"/>
        <v>123.43636363636364</v>
      </c>
      <c r="I61" s="18">
        <f t="shared" si="1"/>
        <v>171.83636363636364</v>
      </c>
      <c r="K61" s="15"/>
      <c r="M61" s="19"/>
      <c r="N61" s="19"/>
      <c r="O61" s="30"/>
      <c r="P61" s="32"/>
      <c r="Q61" s="19"/>
      <c r="R61" s="19"/>
      <c r="S61" s="32"/>
      <c r="T61" s="32"/>
      <c r="U61" s="19"/>
      <c r="V61" s="19"/>
      <c r="W61" s="19"/>
      <c r="X61" s="19"/>
      <c r="Y61" s="19"/>
      <c r="Z61" s="30"/>
      <c r="AA61" s="32"/>
      <c r="AB61" s="19"/>
      <c r="AC61" s="19"/>
      <c r="AD61" s="32"/>
      <c r="AE61" s="32"/>
      <c r="AF61" s="19"/>
      <c r="AG61" s="19"/>
      <c r="AH61" s="19"/>
      <c r="AI61" s="19"/>
      <c r="AJ61" s="19"/>
      <c r="AK61" s="30"/>
      <c r="AL61" s="32"/>
      <c r="AM61" s="19"/>
      <c r="AN61" s="19"/>
      <c r="AO61" s="32"/>
      <c r="AP61" s="32"/>
      <c r="AQ61" s="19"/>
      <c r="AR61" s="19"/>
      <c r="AS61" s="19"/>
      <c r="AT61" s="19"/>
      <c r="AU61" s="19"/>
      <c r="AV61" s="30"/>
      <c r="AW61" s="32"/>
      <c r="AX61" s="19"/>
      <c r="AY61" s="19"/>
      <c r="AZ61" s="32"/>
      <c r="BA61" s="32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</row>
    <row r="62" spans="1:82" x14ac:dyDescent="0.3">
      <c r="A62">
        <v>62</v>
      </c>
      <c r="C62">
        <v>2300</v>
      </c>
      <c r="D62" s="8">
        <f t="shared" si="0"/>
        <v>31</v>
      </c>
      <c r="E62" s="18">
        <f t="shared" si="2"/>
        <v>43.707762557077629</v>
      </c>
      <c r="F62" s="8"/>
      <c r="G62">
        <v>2300</v>
      </c>
      <c r="H62" s="10">
        <f t="shared" si="3"/>
        <v>118.0695652173913</v>
      </c>
      <c r="I62" s="18">
        <f t="shared" si="1"/>
        <v>166.46956521739131</v>
      </c>
      <c r="K62" s="15"/>
      <c r="M62" s="19"/>
      <c r="N62" s="19"/>
      <c r="O62" s="30"/>
      <c r="P62" s="32"/>
      <c r="Q62" s="19"/>
      <c r="R62" s="19"/>
      <c r="S62" s="32"/>
      <c r="T62" s="32"/>
      <c r="U62" s="19"/>
      <c r="V62" s="19"/>
      <c r="W62" s="19"/>
      <c r="X62" s="19"/>
      <c r="Y62" s="19"/>
      <c r="Z62" s="30"/>
      <c r="AA62" s="32"/>
      <c r="AB62" s="19"/>
      <c r="AC62" s="19"/>
      <c r="AD62" s="32"/>
      <c r="AE62" s="32"/>
      <c r="AF62" s="19"/>
      <c r="AG62" s="19"/>
      <c r="AH62" s="19"/>
      <c r="AI62" s="19"/>
      <c r="AJ62" s="19"/>
      <c r="AK62" s="30"/>
      <c r="AL62" s="32"/>
      <c r="AM62" s="19"/>
      <c r="AN62" s="19"/>
      <c r="AO62" s="32"/>
      <c r="AP62" s="32"/>
      <c r="AQ62" s="19"/>
      <c r="AR62" s="19"/>
      <c r="AS62" s="19"/>
      <c r="AT62" s="19"/>
      <c r="AU62" s="19"/>
      <c r="AV62" s="30"/>
      <c r="AW62" s="32"/>
      <c r="AX62" s="19"/>
      <c r="AY62" s="19"/>
      <c r="AZ62" s="32"/>
      <c r="BA62" s="32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</row>
    <row r="63" spans="1:82" x14ac:dyDescent="0.3">
      <c r="A63">
        <v>63</v>
      </c>
      <c r="C63">
        <v>2400</v>
      </c>
      <c r="D63" s="8">
        <f t="shared" si="0"/>
        <v>31</v>
      </c>
      <c r="E63" s="18">
        <f t="shared" si="2"/>
        <v>44.260273972602739</v>
      </c>
      <c r="F63" s="8"/>
      <c r="G63">
        <v>2400</v>
      </c>
      <c r="H63" s="10">
        <f t="shared" si="3"/>
        <v>113.15</v>
      </c>
      <c r="I63" s="18">
        <f t="shared" si="1"/>
        <v>161.55000000000001</v>
      </c>
      <c r="K63" s="15"/>
      <c r="M63" s="19"/>
      <c r="N63" s="19"/>
      <c r="O63" s="30"/>
      <c r="P63" s="32"/>
      <c r="Q63" s="19"/>
      <c r="R63" s="19"/>
      <c r="S63" s="32"/>
      <c r="T63" s="32"/>
      <c r="U63" s="19"/>
      <c r="V63" s="19"/>
      <c r="W63" s="19"/>
      <c r="X63" s="19"/>
      <c r="Y63" s="19"/>
      <c r="Z63" s="30"/>
      <c r="AA63" s="32"/>
      <c r="AB63" s="19"/>
      <c r="AC63" s="19"/>
      <c r="AD63" s="32"/>
      <c r="AE63" s="32"/>
      <c r="AF63" s="19"/>
      <c r="AG63" s="19"/>
      <c r="AH63" s="19"/>
      <c r="AI63" s="19"/>
      <c r="AJ63" s="19"/>
      <c r="AK63" s="30"/>
      <c r="AL63" s="32"/>
      <c r="AM63" s="19"/>
      <c r="AN63" s="19"/>
      <c r="AO63" s="32"/>
      <c r="AP63" s="32"/>
      <c r="AQ63" s="19"/>
      <c r="AR63" s="19"/>
      <c r="AS63" s="19"/>
      <c r="AT63" s="19"/>
      <c r="AU63" s="19"/>
      <c r="AV63" s="30"/>
      <c r="AW63" s="32"/>
      <c r="AX63" s="19"/>
      <c r="AY63" s="19"/>
      <c r="AZ63" s="32"/>
      <c r="BA63" s="32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</row>
    <row r="64" spans="1:82" x14ac:dyDescent="0.3">
      <c r="A64">
        <v>64</v>
      </c>
      <c r="C64">
        <v>2500</v>
      </c>
      <c r="D64" s="8">
        <f t="shared" si="0"/>
        <v>31</v>
      </c>
      <c r="E64" s="18">
        <f t="shared" si="2"/>
        <v>44.81278538812785</v>
      </c>
      <c r="F64" s="8">
        <f t="shared" si="4"/>
        <v>0.28538812785388129</v>
      </c>
      <c r="G64">
        <v>2500</v>
      </c>
      <c r="H64" s="10">
        <f t="shared" si="3"/>
        <v>108.624</v>
      </c>
      <c r="I64" s="18">
        <f t="shared" si="1"/>
        <v>157.024</v>
      </c>
      <c r="K64" s="15"/>
      <c r="M64" s="19"/>
      <c r="N64" s="19"/>
      <c r="O64" s="30"/>
      <c r="P64" s="32"/>
      <c r="Q64" s="19"/>
      <c r="R64" s="19"/>
      <c r="S64" s="32"/>
      <c r="T64" s="32"/>
      <c r="U64" s="19"/>
      <c r="V64" s="19"/>
      <c r="W64" s="19"/>
      <c r="X64" s="19"/>
      <c r="Y64" s="19"/>
      <c r="Z64" s="30"/>
      <c r="AA64" s="32"/>
      <c r="AB64" s="19"/>
      <c r="AC64" s="19"/>
      <c r="AD64" s="32"/>
      <c r="AE64" s="32"/>
      <c r="AF64" s="19"/>
      <c r="AG64" s="19"/>
      <c r="AH64" s="19"/>
      <c r="AI64" s="19"/>
      <c r="AJ64" s="19"/>
      <c r="AK64" s="30"/>
      <c r="AL64" s="32"/>
      <c r="AM64" s="19"/>
      <c r="AN64" s="19"/>
      <c r="AO64" s="32"/>
      <c r="AP64" s="32"/>
      <c r="AQ64" s="19"/>
      <c r="AR64" s="19"/>
      <c r="AS64" s="19"/>
      <c r="AT64" s="19"/>
      <c r="AU64" s="19"/>
      <c r="AV64" s="30"/>
      <c r="AW64" s="32"/>
      <c r="AX64" s="19"/>
      <c r="AY64" s="19"/>
      <c r="AZ64" s="32"/>
      <c r="BA64" s="32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</row>
    <row r="65" spans="1:82" x14ac:dyDescent="0.3">
      <c r="A65">
        <v>65</v>
      </c>
      <c r="C65">
        <v>2600</v>
      </c>
      <c r="D65" s="8">
        <f t="shared" si="0"/>
        <v>31</v>
      </c>
      <c r="E65" s="18">
        <f t="shared" si="2"/>
        <v>45.365296803652967</v>
      </c>
      <c r="F65" s="8"/>
      <c r="G65">
        <v>2600</v>
      </c>
      <c r="H65" s="10">
        <f t="shared" si="3"/>
        <v>104.44615384615385</v>
      </c>
      <c r="I65" s="18">
        <f t="shared" si="1"/>
        <v>152.84615384615384</v>
      </c>
      <c r="K65" s="15"/>
      <c r="M65" s="19"/>
      <c r="N65" s="19"/>
      <c r="O65" s="30"/>
      <c r="P65" s="32"/>
      <c r="Q65" s="19"/>
      <c r="R65" s="19"/>
      <c r="S65" s="32"/>
      <c r="T65" s="32"/>
      <c r="U65" s="19"/>
      <c r="V65" s="19"/>
      <c r="W65" s="19"/>
      <c r="X65" s="19"/>
      <c r="Y65" s="19"/>
      <c r="Z65" s="30"/>
      <c r="AA65" s="32"/>
      <c r="AB65" s="19"/>
      <c r="AC65" s="19"/>
      <c r="AD65" s="32"/>
      <c r="AE65" s="32"/>
      <c r="AF65" s="19"/>
      <c r="AG65" s="19"/>
      <c r="AH65" s="19"/>
      <c r="AI65" s="19"/>
      <c r="AJ65" s="19"/>
      <c r="AK65" s="30"/>
      <c r="AL65" s="32"/>
      <c r="AM65" s="19"/>
      <c r="AN65" s="19"/>
      <c r="AO65" s="32"/>
      <c r="AP65" s="32"/>
      <c r="AQ65" s="19"/>
      <c r="AR65" s="19"/>
      <c r="AS65" s="19"/>
      <c r="AT65" s="19"/>
      <c r="AU65" s="19"/>
      <c r="AV65" s="30"/>
      <c r="AW65" s="32"/>
      <c r="AX65" s="19"/>
      <c r="AY65" s="19"/>
      <c r="AZ65" s="32"/>
      <c r="BA65" s="32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</row>
    <row r="66" spans="1:82" x14ac:dyDescent="0.3">
      <c r="A66">
        <v>66</v>
      </c>
      <c r="C66">
        <v>2700</v>
      </c>
      <c r="D66" s="8">
        <f t="shared" si="0"/>
        <v>31</v>
      </c>
      <c r="E66" s="18">
        <f t="shared" si="2"/>
        <v>45.917808219178085</v>
      </c>
      <c r="F66" s="8"/>
      <c r="G66">
        <v>2700</v>
      </c>
      <c r="H66" s="10">
        <f t="shared" si="3"/>
        <v>100.57777777777777</v>
      </c>
      <c r="I66" s="18">
        <f t="shared" si="1"/>
        <v>148.97777777777776</v>
      </c>
      <c r="K66" s="15"/>
      <c r="M66" s="19"/>
      <c r="N66" s="19"/>
      <c r="O66" s="30"/>
      <c r="P66" s="32"/>
      <c r="Q66" s="19"/>
      <c r="R66" s="19"/>
      <c r="S66" s="32"/>
      <c r="T66" s="32"/>
      <c r="U66" s="19"/>
      <c r="V66" s="19"/>
      <c r="W66" s="19"/>
      <c r="X66" s="19"/>
      <c r="Y66" s="19"/>
      <c r="Z66" s="30"/>
      <c r="AA66" s="32"/>
      <c r="AB66" s="19"/>
      <c r="AC66" s="19"/>
      <c r="AD66" s="32"/>
      <c r="AE66" s="32"/>
      <c r="AF66" s="19"/>
      <c r="AG66" s="19"/>
      <c r="AH66" s="19"/>
      <c r="AI66" s="19"/>
      <c r="AJ66" s="19"/>
      <c r="AK66" s="30"/>
      <c r="AL66" s="32"/>
      <c r="AM66" s="19"/>
      <c r="AN66" s="19"/>
      <c r="AO66" s="32"/>
      <c r="AP66" s="32"/>
      <c r="AQ66" s="19"/>
      <c r="AR66" s="19"/>
      <c r="AS66" s="19"/>
      <c r="AT66" s="19"/>
      <c r="AU66" s="19"/>
      <c r="AV66" s="30"/>
      <c r="AW66" s="32"/>
      <c r="AX66" s="19"/>
      <c r="AY66" s="19"/>
      <c r="AZ66" s="32"/>
      <c r="BA66" s="32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</row>
    <row r="67" spans="1:82" x14ac:dyDescent="0.3">
      <c r="A67">
        <v>67</v>
      </c>
      <c r="C67">
        <v>2800</v>
      </c>
      <c r="D67" s="8">
        <f t="shared" si="0"/>
        <v>31</v>
      </c>
      <c r="E67" s="18">
        <f t="shared" si="2"/>
        <v>46.470319634703195</v>
      </c>
      <c r="F67" s="8"/>
      <c r="G67">
        <v>2800</v>
      </c>
      <c r="H67" s="10">
        <f t="shared" si="3"/>
        <v>96.985714285714295</v>
      </c>
      <c r="I67" s="18">
        <f t="shared" si="1"/>
        <v>145.3857142857143</v>
      </c>
      <c r="K67" s="15"/>
      <c r="M67" s="19"/>
      <c r="N67" s="19"/>
      <c r="O67" s="30"/>
      <c r="P67" s="32"/>
      <c r="Q67" s="19"/>
      <c r="R67" s="19"/>
      <c r="S67" s="32"/>
      <c r="T67" s="32"/>
      <c r="U67" s="19"/>
      <c r="V67" s="19"/>
      <c r="W67" s="19"/>
      <c r="X67" s="19"/>
      <c r="Y67" s="19"/>
      <c r="Z67" s="30"/>
      <c r="AA67" s="32"/>
      <c r="AB67" s="19"/>
      <c r="AC67" s="19"/>
      <c r="AD67" s="32"/>
      <c r="AE67" s="32"/>
      <c r="AF67" s="19"/>
      <c r="AG67" s="19"/>
      <c r="AH67" s="19"/>
      <c r="AI67" s="19"/>
      <c r="AJ67" s="19"/>
      <c r="AK67" s="30"/>
      <c r="AL67" s="32"/>
      <c r="AM67" s="19"/>
      <c r="AN67" s="19"/>
      <c r="AO67" s="32"/>
      <c r="AP67" s="32"/>
      <c r="AQ67" s="19"/>
      <c r="AR67" s="19"/>
      <c r="AS67" s="19"/>
      <c r="AT67" s="19"/>
      <c r="AU67" s="19"/>
      <c r="AV67" s="30"/>
      <c r="AW67" s="32"/>
      <c r="AX67" s="19"/>
      <c r="AY67" s="19"/>
      <c r="AZ67" s="32"/>
      <c r="BA67" s="32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</row>
    <row r="68" spans="1:82" x14ac:dyDescent="0.3">
      <c r="A68">
        <v>68</v>
      </c>
      <c r="C68">
        <v>2900</v>
      </c>
      <c r="D68" s="8">
        <f t="shared" si="0"/>
        <v>31</v>
      </c>
      <c r="E68" s="18">
        <f t="shared" si="2"/>
        <v>47.022831050228312</v>
      </c>
      <c r="F68" s="8"/>
      <c r="G68">
        <v>2900</v>
      </c>
      <c r="H68" s="10">
        <f t="shared" si="3"/>
        <v>93.641379310344831</v>
      </c>
      <c r="I68" s="18">
        <f t="shared" si="1"/>
        <v>142.04137931034484</v>
      </c>
      <c r="K68" s="15"/>
      <c r="M68" s="19"/>
      <c r="N68" s="19"/>
      <c r="O68" s="30"/>
      <c r="P68" s="32"/>
      <c r="Q68" s="19"/>
      <c r="R68" s="19"/>
      <c r="S68" s="32"/>
      <c r="T68" s="32"/>
      <c r="U68" s="19"/>
      <c r="V68" s="19"/>
      <c r="W68" s="19"/>
      <c r="X68" s="19"/>
      <c r="Y68" s="19"/>
      <c r="Z68" s="30"/>
      <c r="AA68" s="32"/>
      <c r="AB68" s="19"/>
      <c r="AC68" s="19"/>
      <c r="AD68" s="32"/>
      <c r="AE68" s="32"/>
      <c r="AF68" s="19"/>
      <c r="AG68" s="19"/>
      <c r="AH68" s="19"/>
      <c r="AI68" s="19"/>
      <c r="AJ68" s="19"/>
      <c r="AK68" s="30"/>
      <c r="AL68" s="32"/>
      <c r="AM68" s="19"/>
      <c r="AN68" s="19"/>
      <c r="AO68" s="32"/>
      <c r="AP68" s="32"/>
      <c r="AQ68" s="19"/>
      <c r="AR68" s="19"/>
      <c r="AS68" s="19"/>
      <c r="AT68" s="19"/>
      <c r="AU68" s="19"/>
      <c r="AV68" s="30"/>
      <c r="AW68" s="32"/>
      <c r="AX68" s="19"/>
      <c r="AY68" s="19"/>
      <c r="AZ68" s="32"/>
      <c r="BA68" s="32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</row>
    <row r="69" spans="1:82" x14ac:dyDescent="0.3">
      <c r="A69">
        <v>69</v>
      </c>
      <c r="C69">
        <v>3000</v>
      </c>
      <c r="D69" s="8">
        <f t="shared" si="0"/>
        <v>31</v>
      </c>
      <c r="E69" s="18">
        <f t="shared" si="2"/>
        <v>47.575342465753423</v>
      </c>
      <c r="F69" s="8">
        <f t="shared" si="4"/>
        <v>0.34246575342465752</v>
      </c>
      <c r="G69">
        <v>3000</v>
      </c>
      <c r="H69" s="10">
        <f t="shared" si="3"/>
        <v>90.52000000000001</v>
      </c>
      <c r="I69" s="18">
        <f t="shared" si="1"/>
        <v>138.92000000000002</v>
      </c>
      <c r="K69" s="15"/>
      <c r="M69" s="19"/>
      <c r="N69" s="19"/>
      <c r="O69" s="30"/>
      <c r="P69" s="32"/>
      <c r="Q69" s="19"/>
      <c r="R69" s="19"/>
      <c r="S69" s="32"/>
      <c r="T69" s="32"/>
      <c r="U69" s="19"/>
      <c r="V69" s="19"/>
      <c r="W69" s="19"/>
      <c r="X69" s="19"/>
      <c r="Y69" s="19"/>
      <c r="Z69" s="30"/>
      <c r="AA69" s="32"/>
      <c r="AB69" s="19"/>
      <c r="AC69" s="19"/>
      <c r="AD69" s="32"/>
      <c r="AE69" s="32"/>
      <c r="AF69" s="19"/>
      <c r="AG69" s="19"/>
      <c r="AH69" s="19"/>
      <c r="AI69" s="19"/>
      <c r="AJ69" s="19"/>
      <c r="AK69" s="30"/>
      <c r="AL69" s="32"/>
      <c r="AM69" s="19"/>
      <c r="AN69" s="19"/>
      <c r="AO69" s="32"/>
      <c r="AP69" s="32"/>
      <c r="AQ69" s="19"/>
      <c r="AR69" s="19"/>
      <c r="AS69" s="19"/>
      <c r="AT69" s="19"/>
      <c r="AU69" s="19"/>
      <c r="AV69" s="30"/>
      <c r="AW69" s="32"/>
      <c r="AX69" s="19"/>
      <c r="AY69" s="19"/>
      <c r="AZ69" s="32"/>
      <c r="BA69" s="32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</row>
    <row r="70" spans="1:82" x14ac:dyDescent="0.3">
      <c r="A70">
        <v>70</v>
      </c>
      <c r="C70">
        <v>3100</v>
      </c>
      <c r="D70" s="8">
        <f t="shared" si="0"/>
        <v>31</v>
      </c>
      <c r="E70" s="18">
        <f t="shared" si="2"/>
        <v>48.12785388127854</v>
      </c>
      <c r="F70" s="8"/>
      <c r="G70">
        <v>3100</v>
      </c>
      <c r="H70" s="10">
        <f t="shared" si="3"/>
        <v>87.6</v>
      </c>
      <c r="I70" s="18">
        <f t="shared" si="1"/>
        <v>136</v>
      </c>
      <c r="K70" s="15"/>
      <c r="M70" s="19"/>
      <c r="N70" s="19"/>
      <c r="O70" s="30"/>
      <c r="P70" s="32"/>
      <c r="Q70" s="19"/>
      <c r="R70" s="19"/>
      <c r="S70" s="32"/>
      <c r="T70" s="32"/>
      <c r="U70" s="19"/>
      <c r="V70" s="19"/>
      <c r="W70" s="19"/>
      <c r="X70" s="19"/>
      <c r="Y70" s="19"/>
      <c r="Z70" s="30"/>
      <c r="AA70" s="32"/>
      <c r="AB70" s="19"/>
      <c r="AC70" s="19"/>
      <c r="AD70" s="32"/>
      <c r="AE70" s="32"/>
      <c r="AF70" s="19"/>
      <c r="AG70" s="19"/>
      <c r="AH70" s="19"/>
      <c r="AI70" s="19"/>
      <c r="AJ70" s="19"/>
      <c r="AK70" s="30"/>
      <c r="AL70" s="32"/>
      <c r="AM70" s="19"/>
      <c r="AN70" s="19"/>
      <c r="AO70" s="32"/>
      <c r="AP70" s="32"/>
      <c r="AQ70" s="19"/>
      <c r="AR70" s="19"/>
      <c r="AS70" s="19"/>
      <c r="AT70" s="19"/>
      <c r="AU70" s="19"/>
      <c r="AV70" s="30"/>
      <c r="AW70" s="32"/>
      <c r="AX70" s="19"/>
      <c r="AY70" s="19"/>
      <c r="AZ70" s="32"/>
      <c r="BA70" s="32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</row>
    <row r="71" spans="1:82" x14ac:dyDescent="0.3">
      <c r="A71">
        <v>71</v>
      </c>
      <c r="C71">
        <v>3200</v>
      </c>
      <c r="D71" s="8">
        <f t="shared" si="0"/>
        <v>31</v>
      </c>
      <c r="E71" s="18">
        <f t="shared" si="2"/>
        <v>48.68036529680365</v>
      </c>
      <c r="F71" s="8"/>
      <c r="G71">
        <v>3200</v>
      </c>
      <c r="H71" s="10">
        <f t="shared" si="3"/>
        <v>84.862500000000011</v>
      </c>
      <c r="I71" s="18">
        <f t="shared" si="1"/>
        <v>133.26250000000002</v>
      </c>
      <c r="K71" s="15"/>
      <c r="M71" s="19"/>
      <c r="N71" s="19"/>
      <c r="O71" s="30"/>
      <c r="P71" s="32"/>
      <c r="Q71" s="19"/>
      <c r="R71" s="19"/>
      <c r="S71" s="32"/>
      <c r="T71" s="32"/>
      <c r="U71" s="19"/>
      <c r="V71" s="19"/>
      <c r="W71" s="19"/>
      <c r="X71" s="19"/>
      <c r="Y71" s="19"/>
      <c r="Z71" s="30"/>
      <c r="AA71" s="32"/>
      <c r="AB71" s="19"/>
      <c r="AC71" s="19"/>
      <c r="AD71" s="32"/>
      <c r="AE71" s="32"/>
      <c r="AF71" s="19"/>
      <c r="AG71" s="19"/>
      <c r="AH71" s="19"/>
      <c r="AI71" s="19"/>
      <c r="AJ71" s="19"/>
      <c r="AK71" s="30"/>
      <c r="AL71" s="32"/>
      <c r="AM71" s="19"/>
      <c r="AN71" s="19"/>
      <c r="AO71" s="32"/>
      <c r="AP71" s="32"/>
      <c r="AQ71" s="19"/>
      <c r="AR71" s="19"/>
      <c r="AS71" s="19"/>
      <c r="AT71" s="19"/>
      <c r="AU71" s="19"/>
      <c r="AV71" s="30"/>
      <c r="AW71" s="32"/>
      <c r="AX71" s="19"/>
      <c r="AY71" s="19"/>
      <c r="AZ71" s="32"/>
      <c r="BA71" s="32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</row>
    <row r="72" spans="1:82" x14ac:dyDescent="0.3">
      <c r="A72">
        <v>72</v>
      </c>
      <c r="C72">
        <v>3300</v>
      </c>
      <c r="D72" s="8">
        <f t="shared" si="0"/>
        <v>31</v>
      </c>
      <c r="E72" s="18">
        <f t="shared" si="2"/>
        <v>49.232876712328768</v>
      </c>
      <c r="F72" s="8"/>
      <c r="G72">
        <v>3300</v>
      </c>
      <c r="H72" s="10">
        <f t="shared" si="3"/>
        <v>82.290909090909096</v>
      </c>
      <c r="I72" s="18">
        <f t="shared" si="1"/>
        <v>130.69090909090909</v>
      </c>
      <c r="K72" s="15"/>
      <c r="M72" s="19"/>
      <c r="N72" s="19"/>
      <c r="O72" s="30"/>
      <c r="P72" s="32"/>
      <c r="Q72" s="19"/>
      <c r="R72" s="19"/>
      <c r="S72" s="32"/>
      <c r="T72" s="32"/>
      <c r="U72" s="19"/>
      <c r="V72" s="19"/>
      <c r="W72" s="19"/>
      <c r="X72" s="19"/>
      <c r="Y72" s="19"/>
      <c r="Z72" s="30"/>
      <c r="AA72" s="32"/>
      <c r="AB72" s="19"/>
      <c r="AC72" s="19"/>
      <c r="AD72" s="32"/>
      <c r="AE72" s="32"/>
      <c r="AF72" s="19"/>
      <c r="AG72" s="19"/>
      <c r="AH72" s="19"/>
      <c r="AI72" s="19"/>
      <c r="AJ72" s="19"/>
      <c r="AK72" s="30"/>
      <c r="AL72" s="32"/>
      <c r="AM72" s="19"/>
      <c r="AN72" s="19"/>
      <c r="AO72" s="32"/>
      <c r="AP72" s="32"/>
      <c r="AQ72" s="19"/>
      <c r="AR72" s="19"/>
      <c r="AS72" s="19"/>
      <c r="AT72" s="19"/>
      <c r="AU72" s="19"/>
      <c r="AV72" s="30"/>
      <c r="AW72" s="32"/>
      <c r="AX72" s="19"/>
      <c r="AY72" s="19"/>
      <c r="AZ72" s="32"/>
      <c r="BA72" s="32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</row>
    <row r="73" spans="1:82" x14ac:dyDescent="0.3">
      <c r="A73">
        <v>73</v>
      </c>
      <c r="C73">
        <v>3400</v>
      </c>
      <c r="D73" s="8">
        <f t="shared" si="0"/>
        <v>31</v>
      </c>
      <c r="E73" s="18">
        <f t="shared" si="2"/>
        <v>49.785388127853878</v>
      </c>
      <c r="F73" s="8"/>
      <c r="G73">
        <v>3400</v>
      </c>
      <c r="H73" s="10">
        <f t="shared" si="3"/>
        <v>79.870588235294122</v>
      </c>
      <c r="I73" s="18">
        <f t="shared" si="1"/>
        <v>128.27058823529413</v>
      </c>
      <c r="K73" s="15"/>
      <c r="M73" s="19"/>
      <c r="N73" s="19"/>
      <c r="O73" s="30"/>
      <c r="P73" s="32"/>
      <c r="Q73" s="19"/>
      <c r="R73" s="19"/>
      <c r="S73" s="32"/>
      <c r="T73" s="32"/>
      <c r="U73" s="19"/>
      <c r="V73" s="19"/>
      <c r="W73" s="19"/>
      <c r="X73" s="19"/>
      <c r="Y73" s="19"/>
      <c r="Z73" s="30"/>
      <c r="AA73" s="32"/>
      <c r="AB73" s="19"/>
      <c r="AC73" s="19"/>
      <c r="AD73" s="32"/>
      <c r="AE73" s="32"/>
      <c r="AF73" s="19"/>
      <c r="AG73" s="19"/>
      <c r="AH73" s="19"/>
      <c r="AI73" s="19"/>
      <c r="AJ73" s="19"/>
      <c r="AK73" s="30"/>
      <c r="AL73" s="32"/>
      <c r="AM73" s="19"/>
      <c r="AN73" s="19"/>
      <c r="AO73" s="32"/>
      <c r="AP73" s="32"/>
      <c r="AQ73" s="19"/>
      <c r="AR73" s="19"/>
      <c r="AS73" s="19"/>
      <c r="AT73" s="19"/>
      <c r="AU73" s="19"/>
      <c r="AV73" s="30"/>
      <c r="AW73" s="32"/>
      <c r="AX73" s="19"/>
      <c r="AY73" s="19"/>
      <c r="AZ73" s="32"/>
      <c r="BA73" s="32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</row>
    <row r="74" spans="1:82" x14ac:dyDescent="0.3">
      <c r="A74">
        <v>74</v>
      </c>
      <c r="C74">
        <v>3500</v>
      </c>
      <c r="D74" s="8">
        <f t="shared" si="0"/>
        <v>31</v>
      </c>
      <c r="E74" s="18">
        <f t="shared" si="2"/>
        <v>50.337899543378995</v>
      </c>
      <c r="F74" s="8">
        <f t="shared" si="4"/>
        <v>0.3995433789954338</v>
      </c>
      <c r="G74">
        <v>3500</v>
      </c>
      <c r="H74" s="10">
        <f t="shared" si="3"/>
        <v>77.588571428571427</v>
      </c>
      <c r="I74" s="18">
        <f t="shared" si="1"/>
        <v>125.98857142857142</v>
      </c>
      <c r="K74" s="15"/>
      <c r="M74" s="19"/>
      <c r="N74" s="19"/>
      <c r="O74" s="30"/>
      <c r="P74" s="32"/>
      <c r="Q74" s="19"/>
      <c r="R74" s="19"/>
      <c r="S74" s="32"/>
      <c r="T74" s="32"/>
      <c r="U74" s="19"/>
      <c r="V74" s="19"/>
      <c r="W74" s="19"/>
      <c r="X74" s="19"/>
      <c r="Y74" s="19"/>
      <c r="Z74" s="30"/>
      <c r="AA74" s="32"/>
      <c r="AB74" s="19"/>
      <c r="AC74" s="19"/>
      <c r="AD74" s="32"/>
      <c r="AE74" s="32"/>
      <c r="AF74" s="19"/>
      <c r="AG74" s="19"/>
      <c r="AH74" s="19"/>
      <c r="AI74" s="19"/>
      <c r="AJ74" s="19"/>
      <c r="AK74" s="30"/>
      <c r="AL74" s="32"/>
      <c r="AM74" s="19"/>
      <c r="AN74" s="19"/>
      <c r="AO74" s="32"/>
      <c r="AP74" s="32"/>
      <c r="AQ74" s="19"/>
      <c r="AR74" s="19"/>
      <c r="AS74" s="19"/>
      <c r="AT74" s="19"/>
      <c r="AU74" s="19"/>
      <c r="AV74" s="30"/>
      <c r="AW74" s="32"/>
      <c r="AX74" s="19"/>
      <c r="AY74" s="19"/>
      <c r="AZ74" s="32"/>
      <c r="BA74" s="32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</row>
    <row r="75" spans="1:82" x14ac:dyDescent="0.3">
      <c r="A75">
        <v>75</v>
      </c>
      <c r="C75">
        <v>3600</v>
      </c>
      <c r="D75" s="8">
        <f t="shared" si="0"/>
        <v>31</v>
      </c>
      <c r="E75" s="18">
        <f t="shared" si="2"/>
        <v>50.890410958904113</v>
      </c>
      <c r="F75" s="8"/>
      <c r="G75">
        <v>3600</v>
      </c>
      <c r="H75" s="10">
        <f t="shared" si="3"/>
        <v>75.433333333333337</v>
      </c>
      <c r="I75" s="18">
        <f t="shared" si="1"/>
        <v>123.83333333333334</v>
      </c>
      <c r="K75" s="15"/>
      <c r="M75" s="19"/>
      <c r="N75" s="19"/>
      <c r="O75" s="30"/>
      <c r="P75" s="32"/>
      <c r="Q75" s="19"/>
      <c r="R75" s="19"/>
      <c r="S75" s="32"/>
      <c r="T75" s="32"/>
      <c r="U75" s="19"/>
      <c r="V75" s="19"/>
      <c r="W75" s="19"/>
      <c r="X75" s="19"/>
      <c r="Y75" s="19"/>
      <c r="Z75" s="30"/>
      <c r="AA75" s="32"/>
      <c r="AB75" s="19"/>
      <c r="AC75" s="19"/>
      <c r="AD75" s="32"/>
      <c r="AE75" s="32"/>
      <c r="AF75" s="19"/>
      <c r="AG75" s="19"/>
      <c r="AH75" s="19"/>
      <c r="AI75" s="19"/>
      <c r="AJ75" s="19"/>
      <c r="AK75" s="30"/>
      <c r="AL75" s="32"/>
      <c r="AM75" s="19"/>
      <c r="AN75" s="19"/>
      <c r="AO75" s="32"/>
      <c r="AP75" s="32"/>
      <c r="AQ75" s="19"/>
      <c r="AR75" s="19"/>
      <c r="AS75" s="19"/>
      <c r="AT75" s="19"/>
      <c r="AU75" s="19"/>
      <c r="AV75" s="30"/>
      <c r="AW75" s="32"/>
      <c r="AX75" s="19"/>
      <c r="AY75" s="19"/>
      <c r="AZ75" s="32"/>
      <c r="BA75" s="32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</row>
    <row r="76" spans="1:82" x14ac:dyDescent="0.3">
      <c r="A76">
        <v>76</v>
      </c>
      <c r="C76">
        <v>3700</v>
      </c>
      <c r="D76" s="8">
        <f t="shared" si="0"/>
        <v>31</v>
      </c>
      <c r="E76" s="18">
        <f t="shared" si="2"/>
        <v>51.442922374429223</v>
      </c>
      <c r="F76" s="8"/>
      <c r="G76">
        <v>3700</v>
      </c>
      <c r="H76" s="10">
        <f t="shared" si="3"/>
        <v>73.394594594594594</v>
      </c>
      <c r="I76" s="18">
        <f t="shared" si="1"/>
        <v>121.7945945945946</v>
      </c>
      <c r="K76" s="15"/>
      <c r="M76" s="19"/>
      <c r="N76" s="19"/>
      <c r="O76" s="30"/>
      <c r="P76" s="32"/>
      <c r="Q76" s="19"/>
      <c r="R76" s="19"/>
      <c r="S76" s="32"/>
      <c r="T76" s="32"/>
      <c r="U76" s="19"/>
      <c r="V76" s="19"/>
      <c r="W76" s="19"/>
      <c r="X76" s="19"/>
      <c r="Y76" s="19"/>
      <c r="Z76" s="30"/>
      <c r="AA76" s="32"/>
      <c r="AB76" s="19"/>
      <c r="AC76" s="19"/>
      <c r="AD76" s="32"/>
      <c r="AE76" s="32"/>
      <c r="AF76" s="19"/>
      <c r="AG76" s="19"/>
      <c r="AH76" s="19"/>
      <c r="AI76" s="19"/>
      <c r="AJ76" s="19"/>
      <c r="AK76" s="30"/>
      <c r="AL76" s="32"/>
      <c r="AM76" s="19"/>
      <c r="AN76" s="19"/>
      <c r="AO76" s="32"/>
      <c r="AP76" s="32"/>
      <c r="AQ76" s="19"/>
      <c r="AR76" s="19"/>
      <c r="AS76" s="19"/>
      <c r="AT76" s="19"/>
      <c r="AU76" s="19"/>
      <c r="AV76" s="30"/>
      <c r="AW76" s="32"/>
      <c r="AX76" s="19"/>
      <c r="AY76" s="19"/>
      <c r="AZ76" s="32"/>
      <c r="BA76" s="32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</row>
    <row r="77" spans="1:82" x14ac:dyDescent="0.3">
      <c r="A77">
        <v>77</v>
      </c>
      <c r="C77">
        <v>3800</v>
      </c>
      <c r="D77" s="8">
        <f t="shared" si="0"/>
        <v>31</v>
      </c>
      <c r="E77" s="18">
        <f t="shared" si="2"/>
        <v>51.995433789954333</v>
      </c>
      <c r="F77" s="8"/>
      <c r="G77">
        <v>3800</v>
      </c>
      <c r="H77" s="10">
        <f t="shared" si="3"/>
        <v>71.463157894736852</v>
      </c>
      <c r="I77" s="18">
        <f t="shared" si="1"/>
        <v>119.86315789473684</v>
      </c>
      <c r="K77" s="15"/>
      <c r="M77" s="19"/>
      <c r="N77" s="19"/>
      <c r="O77" s="30"/>
      <c r="P77" s="32"/>
      <c r="Q77" s="19"/>
      <c r="R77" s="19"/>
      <c r="S77" s="32"/>
      <c r="T77" s="32"/>
      <c r="U77" s="19"/>
      <c r="V77" s="19"/>
      <c r="W77" s="19"/>
      <c r="X77" s="19"/>
      <c r="Y77" s="19"/>
      <c r="Z77" s="30"/>
      <c r="AA77" s="32"/>
      <c r="AB77" s="19"/>
      <c r="AC77" s="19"/>
      <c r="AD77" s="32"/>
      <c r="AE77" s="32"/>
      <c r="AF77" s="19"/>
      <c r="AG77" s="19"/>
      <c r="AH77" s="19"/>
      <c r="AI77" s="19"/>
      <c r="AJ77" s="19"/>
      <c r="AK77" s="30"/>
      <c r="AL77" s="32"/>
      <c r="AM77" s="19"/>
      <c r="AN77" s="19"/>
      <c r="AO77" s="32"/>
      <c r="AP77" s="32"/>
      <c r="AQ77" s="19"/>
      <c r="AR77" s="19"/>
      <c r="AS77" s="19"/>
      <c r="AT77" s="19"/>
      <c r="AU77" s="19"/>
      <c r="AV77" s="30"/>
      <c r="AW77" s="32"/>
      <c r="AX77" s="19"/>
      <c r="AY77" s="19"/>
      <c r="AZ77" s="32"/>
      <c r="BA77" s="32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</row>
    <row r="78" spans="1:82" x14ac:dyDescent="0.3">
      <c r="A78">
        <v>78</v>
      </c>
      <c r="C78">
        <v>3900</v>
      </c>
      <c r="D78" s="8">
        <f t="shared" si="0"/>
        <v>31</v>
      </c>
      <c r="E78" s="18">
        <f t="shared" si="2"/>
        <v>52.547945205479451</v>
      </c>
      <c r="F78" s="8"/>
      <c r="G78">
        <v>3900</v>
      </c>
      <c r="H78" s="10">
        <f t="shared" si="3"/>
        <v>69.630769230769232</v>
      </c>
      <c r="I78" s="18">
        <f t="shared" si="1"/>
        <v>118.03076923076924</v>
      </c>
      <c r="K78" s="15"/>
      <c r="M78" s="19"/>
      <c r="N78" s="19"/>
      <c r="O78" s="30"/>
      <c r="P78" s="32"/>
      <c r="Q78" s="19"/>
      <c r="R78" s="19"/>
      <c r="S78" s="32"/>
      <c r="T78" s="32"/>
      <c r="U78" s="19"/>
      <c r="V78" s="19"/>
      <c r="W78" s="19"/>
      <c r="X78" s="19"/>
      <c r="Y78" s="19"/>
      <c r="Z78" s="30"/>
      <c r="AA78" s="32"/>
      <c r="AB78" s="19"/>
      <c r="AC78" s="19"/>
      <c r="AD78" s="32"/>
      <c r="AE78" s="32"/>
      <c r="AF78" s="19"/>
      <c r="AG78" s="19"/>
      <c r="AH78" s="19"/>
      <c r="AI78" s="19"/>
      <c r="AJ78" s="19"/>
      <c r="AK78" s="30"/>
      <c r="AL78" s="32"/>
      <c r="AM78" s="19"/>
      <c r="AN78" s="19"/>
      <c r="AO78" s="32"/>
      <c r="AP78" s="32"/>
      <c r="AQ78" s="19"/>
      <c r="AR78" s="19"/>
      <c r="AS78" s="19"/>
      <c r="AT78" s="19"/>
      <c r="AU78" s="19"/>
      <c r="AV78" s="30"/>
      <c r="AW78" s="32"/>
      <c r="AX78" s="19"/>
      <c r="AY78" s="19"/>
      <c r="AZ78" s="32"/>
      <c r="BA78" s="32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</row>
    <row r="79" spans="1:82" x14ac:dyDescent="0.3">
      <c r="A79">
        <v>79</v>
      </c>
      <c r="C79">
        <v>4000</v>
      </c>
      <c r="D79" s="8">
        <f t="shared" si="0"/>
        <v>31</v>
      </c>
      <c r="E79" s="18">
        <f t="shared" si="2"/>
        <v>53.100456621004568</v>
      </c>
      <c r="F79" s="8">
        <f t="shared" si="4"/>
        <v>0.45662100456621002</v>
      </c>
      <c r="G79">
        <v>4000</v>
      </c>
      <c r="H79" s="10">
        <f t="shared" si="3"/>
        <v>67.89</v>
      </c>
      <c r="I79" s="18">
        <f t="shared" si="1"/>
        <v>116.28999999999999</v>
      </c>
      <c r="K79" s="15"/>
      <c r="M79" s="19"/>
      <c r="N79" s="19"/>
      <c r="O79" s="30"/>
      <c r="P79" s="32"/>
      <c r="Q79" s="19"/>
      <c r="R79" s="19"/>
      <c r="S79" s="32"/>
      <c r="T79" s="32"/>
      <c r="U79" s="19"/>
      <c r="V79" s="19"/>
      <c r="W79" s="19"/>
      <c r="X79" s="19"/>
      <c r="Y79" s="19"/>
      <c r="Z79" s="30"/>
      <c r="AA79" s="32"/>
      <c r="AB79" s="19"/>
      <c r="AC79" s="19"/>
      <c r="AD79" s="32"/>
      <c r="AE79" s="32"/>
      <c r="AF79" s="19"/>
      <c r="AG79" s="19"/>
      <c r="AH79" s="19"/>
      <c r="AI79" s="19"/>
      <c r="AJ79" s="19"/>
      <c r="AK79" s="30"/>
      <c r="AL79" s="32"/>
      <c r="AM79" s="19"/>
      <c r="AN79" s="19"/>
      <c r="AO79" s="32"/>
      <c r="AP79" s="32"/>
      <c r="AQ79" s="19"/>
      <c r="AR79" s="19"/>
      <c r="AS79" s="19"/>
      <c r="AT79" s="19"/>
      <c r="AU79" s="19"/>
      <c r="AV79" s="30"/>
      <c r="AW79" s="32"/>
      <c r="AX79" s="19"/>
      <c r="AY79" s="19"/>
      <c r="AZ79" s="32"/>
      <c r="BA79" s="32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</row>
    <row r="80" spans="1:82" x14ac:dyDescent="0.3">
      <c r="A80">
        <v>80</v>
      </c>
      <c r="C80">
        <v>4100</v>
      </c>
      <c r="D80" s="8">
        <f t="shared" si="0"/>
        <v>31</v>
      </c>
      <c r="E80" s="18">
        <f t="shared" si="2"/>
        <v>53.652968036529678</v>
      </c>
      <c r="F80" s="8"/>
      <c r="G80">
        <v>4100</v>
      </c>
      <c r="H80" s="10">
        <f t="shared" si="3"/>
        <v>66.234146341463415</v>
      </c>
      <c r="I80" s="18">
        <f t="shared" si="1"/>
        <v>114.63414634146341</v>
      </c>
      <c r="K80" s="15"/>
      <c r="M80" s="19"/>
      <c r="N80" s="19"/>
      <c r="O80" s="30"/>
      <c r="P80" s="32"/>
      <c r="Q80" s="19"/>
      <c r="R80" s="19"/>
      <c r="S80" s="32"/>
      <c r="T80" s="32"/>
      <c r="U80" s="19"/>
      <c r="V80" s="19"/>
      <c r="W80" s="19"/>
      <c r="X80" s="19"/>
      <c r="Y80" s="19"/>
      <c r="Z80" s="30"/>
      <c r="AA80" s="32"/>
      <c r="AB80" s="19"/>
      <c r="AC80" s="19"/>
      <c r="AD80" s="32"/>
      <c r="AE80" s="32"/>
      <c r="AF80" s="19"/>
      <c r="AG80" s="19"/>
      <c r="AH80" s="19"/>
      <c r="AI80" s="19"/>
      <c r="AJ80" s="19"/>
      <c r="AK80" s="30"/>
      <c r="AL80" s="32"/>
      <c r="AM80" s="19"/>
      <c r="AN80" s="19"/>
      <c r="AO80" s="32"/>
      <c r="AP80" s="32"/>
      <c r="AQ80" s="19"/>
      <c r="AR80" s="19"/>
      <c r="AS80" s="19"/>
      <c r="AT80" s="19"/>
      <c r="AU80" s="19"/>
      <c r="AV80" s="30"/>
      <c r="AW80" s="32"/>
      <c r="AX80" s="19"/>
      <c r="AY80" s="19"/>
      <c r="AZ80" s="32"/>
      <c r="BA80" s="32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</row>
    <row r="81" spans="1:82" x14ac:dyDescent="0.3">
      <c r="A81">
        <v>81</v>
      </c>
      <c r="C81">
        <v>4200</v>
      </c>
      <c r="D81" s="8">
        <f t="shared" si="0"/>
        <v>31</v>
      </c>
      <c r="E81" s="18">
        <f t="shared" si="2"/>
        <v>54.205479452054789</v>
      </c>
      <c r="F81" s="8"/>
      <c r="G81">
        <v>4200</v>
      </c>
      <c r="H81" s="10">
        <f t="shared" si="3"/>
        <v>64.657142857142858</v>
      </c>
      <c r="I81" s="18">
        <f t="shared" si="1"/>
        <v>113.05714285714285</v>
      </c>
      <c r="K81" s="15"/>
      <c r="M81" s="19"/>
      <c r="N81" s="19"/>
      <c r="O81" s="30"/>
      <c r="P81" s="32"/>
      <c r="Q81" s="19"/>
      <c r="R81" s="19"/>
      <c r="S81" s="32"/>
      <c r="T81" s="32"/>
      <c r="U81" s="19"/>
      <c r="V81" s="19"/>
      <c r="W81" s="19"/>
      <c r="X81" s="19"/>
      <c r="Y81" s="19"/>
      <c r="Z81" s="30"/>
      <c r="AA81" s="32"/>
      <c r="AB81" s="19"/>
      <c r="AC81" s="19"/>
      <c r="AD81" s="32"/>
      <c r="AE81" s="32"/>
      <c r="AF81" s="19"/>
      <c r="AG81" s="19"/>
      <c r="AH81" s="19"/>
      <c r="AI81" s="19"/>
      <c r="AJ81" s="19"/>
      <c r="AK81" s="30"/>
      <c r="AL81" s="32"/>
      <c r="AM81" s="19"/>
      <c r="AN81" s="19"/>
      <c r="AO81" s="32"/>
      <c r="AP81" s="32"/>
      <c r="AQ81" s="19"/>
      <c r="AR81" s="19"/>
      <c r="AS81" s="19"/>
      <c r="AT81" s="19"/>
      <c r="AU81" s="19"/>
      <c r="AV81" s="30"/>
      <c r="AW81" s="32"/>
      <c r="AX81" s="19"/>
      <c r="AY81" s="19"/>
      <c r="AZ81" s="32"/>
      <c r="BA81" s="32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</row>
    <row r="82" spans="1:82" x14ac:dyDescent="0.3">
      <c r="A82">
        <v>82</v>
      </c>
      <c r="C82">
        <v>4300</v>
      </c>
      <c r="D82" s="8">
        <f t="shared" si="0"/>
        <v>31</v>
      </c>
      <c r="E82" s="18">
        <f t="shared" si="2"/>
        <v>54.757990867579906</v>
      </c>
      <c r="F82" s="8"/>
      <c r="G82">
        <v>4300</v>
      </c>
      <c r="H82" s="10">
        <f t="shared" si="3"/>
        <v>63.153488372093022</v>
      </c>
      <c r="I82" s="18">
        <f t="shared" si="1"/>
        <v>111.55348837209303</v>
      </c>
      <c r="K82" s="15"/>
      <c r="M82" s="19"/>
      <c r="N82" s="19"/>
      <c r="O82" s="30"/>
      <c r="P82" s="32"/>
      <c r="Q82" s="19"/>
      <c r="R82" s="19"/>
      <c r="S82" s="32"/>
      <c r="T82" s="32"/>
      <c r="U82" s="19"/>
      <c r="V82" s="19"/>
      <c r="W82" s="19"/>
      <c r="X82" s="19"/>
      <c r="Y82" s="19"/>
      <c r="Z82" s="30"/>
      <c r="AA82" s="32"/>
      <c r="AB82" s="19"/>
      <c r="AC82" s="19"/>
      <c r="AD82" s="32"/>
      <c r="AE82" s="32"/>
      <c r="AF82" s="19"/>
      <c r="AG82" s="19"/>
      <c r="AH82" s="19"/>
      <c r="AI82" s="19"/>
      <c r="AJ82" s="19"/>
      <c r="AK82" s="30"/>
      <c r="AL82" s="32"/>
      <c r="AM82" s="19"/>
      <c r="AN82" s="19"/>
      <c r="AO82" s="32"/>
      <c r="AP82" s="32"/>
      <c r="AQ82" s="19"/>
      <c r="AR82" s="19"/>
      <c r="AS82" s="19"/>
      <c r="AT82" s="19"/>
      <c r="AU82" s="19"/>
      <c r="AV82" s="30"/>
      <c r="AW82" s="32"/>
      <c r="AX82" s="19"/>
      <c r="AY82" s="19"/>
      <c r="AZ82" s="32"/>
      <c r="BA82" s="32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</row>
    <row r="83" spans="1:82" x14ac:dyDescent="0.3">
      <c r="A83">
        <v>83</v>
      </c>
      <c r="C83">
        <v>4400</v>
      </c>
      <c r="D83" s="8">
        <f t="shared" si="0"/>
        <v>31</v>
      </c>
      <c r="E83" s="18">
        <f t="shared" si="2"/>
        <v>55.310502283105023</v>
      </c>
      <c r="F83" s="8"/>
      <c r="G83">
        <v>4400</v>
      </c>
      <c r="H83" s="10">
        <f t="shared" si="3"/>
        <v>61.718181818181819</v>
      </c>
      <c r="I83" s="18">
        <f t="shared" si="1"/>
        <v>110.11818181818182</v>
      </c>
      <c r="K83" s="15"/>
      <c r="M83" s="19"/>
      <c r="N83" s="19"/>
      <c r="O83" s="30"/>
      <c r="P83" s="32"/>
      <c r="Q83" s="19"/>
      <c r="R83" s="19"/>
      <c r="S83" s="32"/>
      <c r="T83" s="32"/>
      <c r="U83" s="19"/>
      <c r="V83" s="19"/>
      <c r="W83" s="19"/>
      <c r="X83" s="19"/>
      <c r="Y83" s="19"/>
      <c r="Z83" s="30"/>
      <c r="AA83" s="32"/>
      <c r="AB83" s="19"/>
      <c r="AC83" s="19"/>
      <c r="AD83" s="32"/>
      <c r="AE83" s="32"/>
      <c r="AF83" s="19"/>
      <c r="AG83" s="19"/>
      <c r="AH83" s="19"/>
      <c r="AI83" s="19"/>
      <c r="AJ83" s="19"/>
      <c r="AK83" s="30"/>
      <c r="AL83" s="32"/>
      <c r="AM83" s="19"/>
      <c r="AN83" s="19"/>
      <c r="AO83" s="32"/>
      <c r="AP83" s="32"/>
      <c r="AQ83" s="19"/>
      <c r="AR83" s="19"/>
      <c r="AS83" s="19"/>
      <c r="AT83" s="19"/>
      <c r="AU83" s="19"/>
      <c r="AV83" s="30"/>
      <c r="AW83" s="32"/>
      <c r="AX83" s="19"/>
      <c r="AY83" s="19"/>
      <c r="AZ83" s="32"/>
      <c r="BA83" s="32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</row>
    <row r="84" spans="1:82" x14ac:dyDescent="0.3">
      <c r="A84">
        <v>84</v>
      </c>
      <c r="C84">
        <v>4500</v>
      </c>
      <c r="D84" s="8">
        <f t="shared" si="0"/>
        <v>31</v>
      </c>
      <c r="E84" s="18">
        <f t="shared" si="2"/>
        <v>55.863013698630141</v>
      </c>
      <c r="F84" s="8">
        <f t="shared" si="4"/>
        <v>0.51369863013698636</v>
      </c>
      <c r="G84">
        <v>4500</v>
      </c>
      <c r="H84" s="10">
        <f t="shared" si="3"/>
        <v>60.346666666666657</v>
      </c>
      <c r="I84" s="18">
        <f t="shared" si="1"/>
        <v>108.74666666666666</v>
      </c>
      <c r="K84" s="15"/>
      <c r="M84" s="19"/>
      <c r="N84" s="19"/>
      <c r="O84" s="30"/>
      <c r="P84" s="32"/>
      <c r="Q84" s="19"/>
      <c r="R84" s="19"/>
      <c r="S84" s="32"/>
      <c r="T84" s="32"/>
      <c r="U84" s="19"/>
      <c r="V84" s="19"/>
      <c r="W84" s="19"/>
      <c r="X84" s="19"/>
      <c r="Y84" s="19"/>
      <c r="Z84" s="30"/>
      <c r="AA84" s="32"/>
      <c r="AB84" s="19"/>
      <c r="AC84" s="19"/>
      <c r="AD84" s="32"/>
      <c r="AE84" s="32"/>
      <c r="AF84" s="19"/>
      <c r="AG84" s="19"/>
      <c r="AH84" s="19"/>
      <c r="AI84" s="19"/>
      <c r="AJ84" s="19"/>
      <c r="AK84" s="30"/>
      <c r="AL84" s="32"/>
      <c r="AM84" s="19"/>
      <c r="AN84" s="19"/>
      <c r="AO84" s="32"/>
      <c r="AP84" s="32"/>
      <c r="AQ84" s="19"/>
      <c r="AR84" s="19"/>
      <c r="AS84" s="19"/>
      <c r="AT84" s="19"/>
      <c r="AU84" s="19"/>
      <c r="AV84" s="30"/>
      <c r="AW84" s="32"/>
      <c r="AX84" s="19"/>
      <c r="AY84" s="19"/>
      <c r="AZ84" s="32"/>
      <c r="BA84" s="32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</row>
    <row r="85" spans="1:82" x14ac:dyDescent="0.3">
      <c r="A85">
        <v>85</v>
      </c>
      <c r="C85">
        <v>4600</v>
      </c>
      <c r="D85" s="8">
        <f t="shared" si="0"/>
        <v>31</v>
      </c>
      <c r="E85" s="18">
        <f t="shared" si="2"/>
        <v>56.415525114155251</v>
      </c>
      <c r="F85" s="8"/>
      <c r="G85">
        <v>4600</v>
      </c>
      <c r="H85" s="10">
        <f t="shared" si="3"/>
        <v>59.03478260869565</v>
      </c>
      <c r="I85" s="18">
        <f t="shared" si="1"/>
        <v>107.43478260869566</v>
      </c>
      <c r="K85" s="15"/>
      <c r="M85" s="19"/>
      <c r="N85" s="19"/>
      <c r="O85" s="30"/>
      <c r="P85" s="32"/>
      <c r="Q85" s="19"/>
      <c r="R85" s="19"/>
      <c r="S85" s="32"/>
      <c r="T85" s="32"/>
      <c r="U85" s="19"/>
      <c r="V85" s="19"/>
      <c r="W85" s="19"/>
      <c r="X85" s="19"/>
      <c r="Y85" s="19"/>
      <c r="Z85" s="30"/>
      <c r="AA85" s="32"/>
      <c r="AB85" s="19"/>
      <c r="AC85" s="19"/>
      <c r="AD85" s="32"/>
      <c r="AE85" s="32"/>
      <c r="AF85" s="19"/>
      <c r="AG85" s="19"/>
      <c r="AH85" s="19"/>
      <c r="AI85" s="19"/>
      <c r="AJ85" s="19"/>
      <c r="AK85" s="30"/>
      <c r="AL85" s="32"/>
      <c r="AM85" s="19"/>
      <c r="AN85" s="19"/>
      <c r="AO85" s="32"/>
      <c r="AP85" s="32"/>
      <c r="AQ85" s="19"/>
      <c r="AR85" s="19"/>
      <c r="AS85" s="19"/>
      <c r="AT85" s="19"/>
      <c r="AU85" s="19"/>
      <c r="AV85" s="30"/>
      <c r="AW85" s="32"/>
      <c r="AX85" s="19"/>
      <c r="AY85" s="19"/>
      <c r="AZ85" s="32"/>
      <c r="BA85" s="32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</row>
    <row r="86" spans="1:82" x14ac:dyDescent="0.3">
      <c r="A86">
        <v>86</v>
      </c>
      <c r="C86">
        <v>4700</v>
      </c>
      <c r="D86" s="8">
        <f t="shared" si="0"/>
        <v>31</v>
      </c>
      <c r="E86" s="18">
        <f t="shared" si="2"/>
        <v>56.968036529680361</v>
      </c>
      <c r="F86" s="8"/>
      <c r="G86">
        <v>4700</v>
      </c>
      <c r="H86" s="10">
        <f t="shared" si="3"/>
        <v>57.778723404255317</v>
      </c>
      <c r="I86" s="18">
        <f t="shared" si="1"/>
        <v>106.17872340425532</v>
      </c>
      <c r="K86" s="15"/>
      <c r="M86" s="19"/>
      <c r="N86" s="19"/>
      <c r="O86" s="30"/>
      <c r="P86" s="32"/>
      <c r="Q86" s="19"/>
      <c r="R86" s="19"/>
      <c r="S86" s="32"/>
      <c r="T86" s="32"/>
      <c r="U86" s="19"/>
      <c r="V86" s="19"/>
      <c r="W86" s="19"/>
      <c r="X86" s="19"/>
      <c r="Y86" s="19"/>
      <c r="Z86" s="30"/>
      <c r="AA86" s="32"/>
      <c r="AB86" s="19"/>
      <c r="AC86" s="19"/>
      <c r="AD86" s="32"/>
      <c r="AE86" s="32"/>
      <c r="AF86" s="19"/>
      <c r="AG86" s="19"/>
      <c r="AH86" s="19"/>
      <c r="AI86" s="19"/>
      <c r="AJ86" s="19"/>
      <c r="AK86" s="30"/>
      <c r="AL86" s="32"/>
      <c r="AM86" s="19"/>
      <c r="AN86" s="19"/>
      <c r="AO86" s="32"/>
      <c r="AP86" s="32"/>
      <c r="AQ86" s="19"/>
      <c r="AR86" s="19"/>
      <c r="AS86" s="19"/>
      <c r="AT86" s="19"/>
      <c r="AU86" s="19"/>
      <c r="AV86" s="30"/>
      <c r="AW86" s="32"/>
      <c r="AX86" s="19"/>
      <c r="AY86" s="19"/>
      <c r="AZ86" s="32"/>
      <c r="BA86" s="32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</row>
    <row r="87" spans="1:82" x14ac:dyDescent="0.3">
      <c r="A87">
        <v>87</v>
      </c>
      <c r="C87">
        <v>4800</v>
      </c>
      <c r="D87" s="8">
        <f t="shared" si="0"/>
        <v>31</v>
      </c>
      <c r="E87" s="18">
        <f t="shared" si="2"/>
        <v>57.520547945205479</v>
      </c>
      <c r="F87" s="8"/>
      <c r="G87">
        <v>4800</v>
      </c>
      <c r="H87" s="10">
        <f t="shared" si="3"/>
        <v>56.575000000000003</v>
      </c>
      <c r="I87" s="18">
        <f t="shared" si="1"/>
        <v>104.97499999999999</v>
      </c>
      <c r="K87" s="15"/>
      <c r="M87" s="19"/>
      <c r="N87" s="19"/>
      <c r="O87" s="30"/>
      <c r="P87" s="32"/>
      <c r="Q87" s="19"/>
      <c r="R87" s="19"/>
      <c r="S87" s="32"/>
      <c r="T87" s="32"/>
      <c r="U87" s="19"/>
      <c r="V87" s="19"/>
      <c r="W87" s="19"/>
      <c r="X87" s="19"/>
      <c r="Y87" s="19"/>
      <c r="Z87" s="30"/>
      <c r="AA87" s="32"/>
      <c r="AB87" s="19"/>
      <c r="AC87" s="19"/>
      <c r="AD87" s="32"/>
      <c r="AE87" s="32"/>
      <c r="AF87" s="19"/>
      <c r="AG87" s="19"/>
      <c r="AH87" s="19"/>
      <c r="AI87" s="19"/>
      <c r="AJ87" s="19"/>
      <c r="AK87" s="30"/>
      <c r="AL87" s="32"/>
      <c r="AM87" s="19"/>
      <c r="AN87" s="19"/>
      <c r="AO87" s="32"/>
      <c r="AP87" s="32"/>
      <c r="AQ87" s="19"/>
      <c r="AR87" s="19"/>
      <c r="AS87" s="19"/>
      <c r="AT87" s="19"/>
      <c r="AU87" s="19"/>
      <c r="AV87" s="30"/>
      <c r="AW87" s="32"/>
      <c r="AX87" s="19"/>
      <c r="AY87" s="19"/>
      <c r="AZ87" s="32"/>
      <c r="BA87" s="32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</row>
    <row r="88" spans="1:82" x14ac:dyDescent="0.3">
      <c r="A88">
        <v>88</v>
      </c>
      <c r="C88">
        <v>4900</v>
      </c>
      <c r="D88" s="8">
        <f t="shared" si="0"/>
        <v>31</v>
      </c>
      <c r="E88" s="18">
        <f t="shared" si="2"/>
        <v>58.073059360730596</v>
      </c>
      <c r="F88" s="8"/>
      <c r="G88">
        <v>4900</v>
      </c>
      <c r="H88" s="10">
        <f t="shared" si="3"/>
        <v>55.4204081632653</v>
      </c>
      <c r="I88" s="18">
        <f t="shared" si="1"/>
        <v>103.8204081632653</v>
      </c>
      <c r="K88" s="15"/>
      <c r="M88" s="19"/>
      <c r="N88" s="19"/>
      <c r="O88" s="30"/>
      <c r="P88" s="32"/>
      <c r="Q88" s="19"/>
      <c r="R88" s="19"/>
      <c r="S88" s="32"/>
      <c r="T88" s="32"/>
      <c r="U88" s="19"/>
      <c r="V88" s="19"/>
      <c r="W88" s="19"/>
      <c r="X88" s="19"/>
      <c r="Y88" s="19"/>
      <c r="Z88" s="30"/>
      <c r="AA88" s="32"/>
      <c r="AB88" s="19"/>
      <c r="AC88" s="19"/>
      <c r="AD88" s="32"/>
      <c r="AE88" s="32"/>
      <c r="AF88" s="19"/>
      <c r="AG88" s="19"/>
      <c r="AH88" s="19"/>
      <c r="AI88" s="19"/>
      <c r="AJ88" s="19"/>
      <c r="AK88" s="30"/>
      <c r="AL88" s="32"/>
      <c r="AM88" s="19"/>
      <c r="AN88" s="19"/>
      <c r="AO88" s="32"/>
      <c r="AP88" s="32"/>
      <c r="AQ88" s="19"/>
      <c r="AR88" s="19"/>
      <c r="AS88" s="19"/>
      <c r="AT88" s="19"/>
      <c r="AU88" s="19"/>
      <c r="AV88" s="30"/>
      <c r="AW88" s="32"/>
      <c r="AX88" s="19"/>
      <c r="AY88" s="19"/>
      <c r="AZ88" s="32"/>
      <c r="BA88" s="32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</row>
    <row r="89" spans="1:82" x14ac:dyDescent="0.3">
      <c r="A89">
        <v>89</v>
      </c>
      <c r="C89">
        <v>5000</v>
      </c>
      <c r="D89" s="8">
        <f t="shared" si="0"/>
        <v>31</v>
      </c>
      <c r="E89" s="18">
        <f t="shared" si="2"/>
        <v>58.625570776255707</v>
      </c>
      <c r="F89" s="8">
        <f t="shared" si="4"/>
        <v>0.57077625570776258</v>
      </c>
      <c r="G89">
        <v>5000</v>
      </c>
      <c r="H89" s="10">
        <f t="shared" si="3"/>
        <v>54.311999999999998</v>
      </c>
      <c r="I89" s="18">
        <f t="shared" si="1"/>
        <v>102.71199999999999</v>
      </c>
      <c r="K89" s="15"/>
      <c r="M89" s="19"/>
      <c r="N89" s="19"/>
      <c r="O89" s="30"/>
      <c r="P89" s="32"/>
      <c r="Q89" s="19"/>
      <c r="R89" s="19"/>
      <c r="S89" s="32"/>
      <c r="T89" s="32"/>
      <c r="U89" s="19"/>
      <c r="V89" s="19"/>
      <c r="W89" s="19"/>
      <c r="X89" s="19"/>
      <c r="Y89" s="19"/>
      <c r="Z89" s="30"/>
      <c r="AA89" s="32"/>
      <c r="AB89" s="19"/>
      <c r="AC89" s="19"/>
      <c r="AD89" s="32"/>
      <c r="AE89" s="32"/>
      <c r="AF89" s="19"/>
      <c r="AG89" s="19"/>
      <c r="AH89" s="19"/>
      <c r="AI89" s="19"/>
      <c r="AJ89" s="19"/>
      <c r="AK89" s="30"/>
      <c r="AL89" s="32"/>
      <c r="AM89" s="19"/>
      <c r="AN89" s="19"/>
      <c r="AO89" s="32"/>
      <c r="AP89" s="32"/>
      <c r="AQ89" s="19"/>
      <c r="AR89" s="19"/>
      <c r="AS89" s="19"/>
      <c r="AT89" s="19"/>
      <c r="AU89" s="19"/>
      <c r="AV89" s="30"/>
      <c r="AW89" s="32"/>
      <c r="AX89" s="19"/>
      <c r="AY89" s="19"/>
      <c r="AZ89" s="32"/>
      <c r="BA89" s="32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</row>
    <row r="90" spans="1:82" x14ac:dyDescent="0.3">
      <c r="A90">
        <v>90</v>
      </c>
      <c r="C90">
        <v>5100</v>
      </c>
      <c r="D90" s="8">
        <f t="shared" si="0"/>
        <v>31</v>
      </c>
      <c r="E90" s="18">
        <f t="shared" si="2"/>
        <v>59.178082191780817</v>
      </c>
      <c r="F90" s="8"/>
      <c r="G90">
        <v>5100</v>
      </c>
      <c r="H90" s="10">
        <f t="shared" si="3"/>
        <v>53.247058823529414</v>
      </c>
      <c r="I90" s="18">
        <f t="shared" si="1"/>
        <v>101.64705882352942</v>
      </c>
      <c r="K90" s="15"/>
      <c r="M90" s="19"/>
      <c r="N90" s="19"/>
      <c r="O90" s="30"/>
      <c r="P90" s="32"/>
      <c r="Q90" s="19"/>
      <c r="R90" s="19"/>
      <c r="S90" s="32"/>
      <c r="T90" s="32"/>
      <c r="U90" s="19"/>
      <c r="V90" s="19"/>
      <c r="W90" s="19"/>
      <c r="X90" s="19"/>
      <c r="Y90" s="19"/>
      <c r="Z90" s="30"/>
      <c r="AA90" s="32"/>
      <c r="AB90" s="19"/>
      <c r="AC90" s="19"/>
      <c r="AD90" s="32"/>
      <c r="AE90" s="32"/>
      <c r="AF90" s="19"/>
      <c r="AG90" s="19"/>
      <c r="AH90" s="19"/>
      <c r="AI90" s="19"/>
      <c r="AJ90" s="19"/>
      <c r="AK90" s="30"/>
      <c r="AL90" s="32"/>
      <c r="AM90" s="19"/>
      <c r="AN90" s="19"/>
      <c r="AO90" s="32"/>
      <c r="AP90" s="32"/>
      <c r="AQ90" s="19"/>
      <c r="AR90" s="19"/>
      <c r="AS90" s="19"/>
      <c r="AT90" s="19"/>
      <c r="AU90" s="19"/>
      <c r="AV90" s="30"/>
      <c r="AW90" s="32"/>
      <c r="AX90" s="19"/>
      <c r="AY90" s="19"/>
      <c r="AZ90" s="32"/>
      <c r="BA90" s="32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</row>
    <row r="91" spans="1:82" x14ac:dyDescent="0.3">
      <c r="A91">
        <v>91</v>
      </c>
      <c r="C91">
        <v>5200</v>
      </c>
      <c r="D91" s="8">
        <f t="shared" si="0"/>
        <v>31</v>
      </c>
      <c r="E91" s="18">
        <f t="shared" si="2"/>
        <v>59.730593607305934</v>
      </c>
      <c r="F91" s="8"/>
      <c r="G91">
        <v>5200</v>
      </c>
      <c r="H91" s="10">
        <f t="shared" si="3"/>
        <v>52.223076923076924</v>
      </c>
      <c r="I91" s="18">
        <f t="shared" si="1"/>
        <v>100.62307692307692</v>
      </c>
      <c r="K91" s="15"/>
      <c r="M91" s="19"/>
      <c r="N91" s="19"/>
      <c r="O91" s="30"/>
      <c r="P91" s="32"/>
      <c r="Q91" s="19"/>
      <c r="R91" s="19"/>
      <c r="S91" s="32"/>
      <c r="T91" s="32"/>
      <c r="U91" s="19"/>
      <c r="V91" s="19"/>
      <c r="W91" s="19"/>
      <c r="X91" s="19"/>
      <c r="Y91" s="19"/>
      <c r="Z91" s="30"/>
      <c r="AA91" s="32"/>
      <c r="AB91" s="19"/>
      <c r="AC91" s="19"/>
      <c r="AD91" s="32"/>
      <c r="AE91" s="32"/>
      <c r="AF91" s="19"/>
      <c r="AG91" s="19"/>
      <c r="AH91" s="19"/>
      <c r="AI91" s="19"/>
      <c r="AJ91" s="19"/>
      <c r="AK91" s="30"/>
      <c r="AL91" s="32"/>
      <c r="AM91" s="19"/>
      <c r="AN91" s="19"/>
      <c r="AO91" s="32"/>
      <c r="AP91" s="32"/>
      <c r="AQ91" s="19"/>
      <c r="AR91" s="19"/>
      <c r="AS91" s="19"/>
      <c r="AT91" s="19"/>
      <c r="AU91" s="19"/>
      <c r="AV91" s="30"/>
      <c r="AW91" s="32"/>
      <c r="AX91" s="19"/>
      <c r="AY91" s="19"/>
      <c r="AZ91" s="32"/>
      <c r="BA91" s="32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</row>
    <row r="92" spans="1:82" x14ac:dyDescent="0.3">
      <c r="A92">
        <v>92</v>
      </c>
      <c r="C92">
        <v>5300</v>
      </c>
      <c r="D92" s="8">
        <f t="shared" si="0"/>
        <v>31</v>
      </c>
      <c r="E92" s="18">
        <f t="shared" si="2"/>
        <v>60.283105022831052</v>
      </c>
      <c r="F92" s="8"/>
      <c r="G92">
        <v>5300</v>
      </c>
      <c r="H92" s="10">
        <f t="shared" si="3"/>
        <v>51.237735849056598</v>
      </c>
      <c r="I92" s="18">
        <f t="shared" si="1"/>
        <v>99.637735849056597</v>
      </c>
      <c r="K92" s="15"/>
      <c r="M92" s="19"/>
      <c r="N92" s="19"/>
      <c r="O92" s="30"/>
      <c r="P92" s="32"/>
      <c r="Q92" s="19"/>
      <c r="R92" s="19"/>
      <c r="S92" s="32"/>
      <c r="T92" s="32"/>
      <c r="U92" s="19"/>
      <c r="V92" s="19"/>
      <c r="W92" s="19"/>
      <c r="X92" s="19"/>
      <c r="Y92" s="19"/>
      <c r="Z92" s="30"/>
      <c r="AA92" s="32"/>
      <c r="AB92" s="19"/>
      <c r="AC92" s="19"/>
      <c r="AD92" s="32"/>
      <c r="AE92" s="32"/>
      <c r="AF92" s="19"/>
      <c r="AG92" s="19"/>
      <c r="AH92" s="19"/>
      <c r="AI92" s="19"/>
      <c r="AJ92" s="19"/>
      <c r="AK92" s="30"/>
      <c r="AL92" s="32"/>
      <c r="AM92" s="19"/>
      <c r="AN92" s="19"/>
      <c r="AO92" s="32"/>
      <c r="AP92" s="32"/>
      <c r="AQ92" s="19"/>
      <c r="AR92" s="19"/>
      <c r="AS92" s="19"/>
      <c r="AT92" s="19"/>
      <c r="AU92" s="19"/>
      <c r="AV92" s="30"/>
      <c r="AW92" s="32"/>
      <c r="AX92" s="19"/>
      <c r="AY92" s="19"/>
      <c r="AZ92" s="32"/>
      <c r="BA92" s="32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</row>
    <row r="93" spans="1:82" x14ac:dyDescent="0.3">
      <c r="A93">
        <v>93</v>
      </c>
      <c r="C93">
        <v>5400</v>
      </c>
      <c r="D93" s="8">
        <f t="shared" si="0"/>
        <v>31</v>
      </c>
      <c r="E93" s="18">
        <f t="shared" si="2"/>
        <v>60.835616438356169</v>
      </c>
      <c r="F93" s="8"/>
      <c r="G93">
        <v>5400</v>
      </c>
      <c r="H93" s="10">
        <f t="shared" si="3"/>
        <v>50.288888888888884</v>
      </c>
      <c r="I93" s="18">
        <f t="shared" si="1"/>
        <v>98.688888888888883</v>
      </c>
      <c r="K93" s="15"/>
      <c r="M93" s="19"/>
      <c r="N93" s="19"/>
      <c r="O93" s="30"/>
      <c r="P93" s="32"/>
      <c r="Q93" s="19"/>
      <c r="R93" s="19"/>
      <c r="S93" s="32"/>
      <c r="T93" s="32"/>
      <c r="U93" s="19"/>
      <c r="V93" s="19"/>
      <c r="W93" s="19"/>
      <c r="X93" s="19"/>
      <c r="Y93" s="19"/>
      <c r="Z93" s="30"/>
      <c r="AA93" s="32"/>
      <c r="AB93" s="19"/>
      <c r="AC93" s="19"/>
      <c r="AD93" s="32"/>
      <c r="AE93" s="32"/>
      <c r="AF93" s="19"/>
      <c r="AG93" s="19"/>
      <c r="AH93" s="19"/>
      <c r="AI93" s="19"/>
      <c r="AJ93" s="19"/>
      <c r="AK93" s="30"/>
      <c r="AL93" s="32"/>
      <c r="AM93" s="19"/>
      <c r="AN93" s="19"/>
      <c r="AO93" s="32"/>
      <c r="AP93" s="32"/>
      <c r="AQ93" s="19"/>
      <c r="AR93" s="19"/>
      <c r="AS93" s="19"/>
      <c r="AT93" s="19"/>
      <c r="AU93" s="19"/>
      <c r="AV93" s="30"/>
      <c r="AW93" s="32"/>
      <c r="AX93" s="19"/>
      <c r="AY93" s="19"/>
      <c r="AZ93" s="32"/>
      <c r="BA93" s="32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</row>
    <row r="94" spans="1:82" x14ac:dyDescent="0.3">
      <c r="A94">
        <v>94</v>
      </c>
      <c r="C94">
        <v>5500</v>
      </c>
      <c r="D94" s="8">
        <f t="shared" si="0"/>
        <v>31</v>
      </c>
      <c r="E94" s="18">
        <f t="shared" si="2"/>
        <v>61.388127853881272</v>
      </c>
      <c r="F94" s="8">
        <f t="shared" si="4"/>
        <v>0.62785388127853881</v>
      </c>
      <c r="G94">
        <v>5500</v>
      </c>
      <c r="H94" s="10">
        <f t="shared" si="3"/>
        <v>49.374545454545455</v>
      </c>
      <c r="I94" s="18">
        <f t="shared" si="1"/>
        <v>97.774545454545461</v>
      </c>
      <c r="K94" s="15"/>
      <c r="M94" s="19"/>
      <c r="N94" s="19"/>
      <c r="O94" s="30"/>
      <c r="P94" s="32"/>
      <c r="Q94" s="19"/>
      <c r="R94" s="19"/>
      <c r="S94" s="32"/>
      <c r="T94" s="32"/>
      <c r="U94" s="19"/>
      <c r="V94" s="19"/>
      <c r="W94" s="19"/>
      <c r="X94" s="19"/>
      <c r="Y94" s="19"/>
      <c r="Z94" s="30"/>
      <c r="AA94" s="32"/>
      <c r="AB94" s="19"/>
      <c r="AC94" s="19"/>
      <c r="AD94" s="32"/>
      <c r="AE94" s="32"/>
      <c r="AF94" s="19"/>
      <c r="AG94" s="19"/>
      <c r="AH94" s="19"/>
      <c r="AI94" s="19"/>
      <c r="AJ94" s="19"/>
      <c r="AK94" s="30"/>
      <c r="AL94" s="32"/>
      <c r="AM94" s="19"/>
      <c r="AN94" s="19"/>
      <c r="AO94" s="32"/>
      <c r="AP94" s="32"/>
      <c r="AQ94" s="19"/>
      <c r="AR94" s="19"/>
      <c r="AS94" s="19"/>
      <c r="AT94" s="19"/>
      <c r="AU94" s="19"/>
      <c r="AV94" s="30"/>
      <c r="AW94" s="32"/>
      <c r="AX94" s="19"/>
      <c r="AY94" s="19"/>
      <c r="AZ94" s="32"/>
      <c r="BA94" s="32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</row>
    <row r="95" spans="1:82" x14ac:dyDescent="0.3">
      <c r="A95">
        <v>95</v>
      </c>
      <c r="C95">
        <v>5600</v>
      </c>
      <c r="D95" s="8">
        <f t="shared" si="0"/>
        <v>31</v>
      </c>
      <c r="E95" s="18">
        <f t="shared" si="2"/>
        <v>61.94063926940639</v>
      </c>
      <c r="F95" s="8"/>
      <c r="G95">
        <v>5600</v>
      </c>
      <c r="H95" s="10">
        <f t="shared" si="3"/>
        <v>48.492857142857147</v>
      </c>
      <c r="I95" s="18">
        <f t="shared" si="1"/>
        <v>96.892857142857139</v>
      </c>
      <c r="K95" s="15"/>
      <c r="M95" s="19"/>
      <c r="N95" s="19"/>
      <c r="O95" s="30"/>
      <c r="P95" s="32"/>
      <c r="Q95" s="19"/>
      <c r="R95" s="19"/>
      <c r="S95" s="32"/>
      <c r="T95" s="32"/>
      <c r="U95" s="19"/>
      <c r="V95" s="19"/>
      <c r="W95" s="19"/>
      <c r="X95" s="19"/>
      <c r="Y95" s="19"/>
      <c r="Z95" s="30"/>
      <c r="AA95" s="32"/>
      <c r="AB95" s="19"/>
      <c r="AC95" s="19"/>
      <c r="AD95" s="32"/>
      <c r="AE95" s="32"/>
      <c r="AF95" s="19"/>
      <c r="AG95" s="19"/>
      <c r="AH95" s="19"/>
      <c r="AI95" s="19"/>
      <c r="AJ95" s="19"/>
      <c r="AK95" s="30"/>
      <c r="AL95" s="32"/>
      <c r="AM95" s="19"/>
      <c r="AN95" s="19"/>
      <c r="AO95" s="32"/>
      <c r="AP95" s="32"/>
      <c r="AQ95" s="19"/>
      <c r="AR95" s="19"/>
      <c r="AS95" s="19"/>
      <c r="AT95" s="19"/>
      <c r="AU95" s="19"/>
      <c r="AV95" s="30"/>
      <c r="AW95" s="32"/>
      <c r="AX95" s="19"/>
      <c r="AY95" s="19"/>
      <c r="AZ95" s="32"/>
      <c r="BA95" s="32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</row>
    <row r="96" spans="1:82" x14ac:dyDescent="0.3">
      <c r="A96">
        <v>96</v>
      </c>
      <c r="C96">
        <v>5700</v>
      </c>
      <c r="D96" s="8">
        <f t="shared" si="0"/>
        <v>31</v>
      </c>
      <c r="E96" s="18">
        <f t="shared" si="2"/>
        <v>62.493150684931507</v>
      </c>
      <c r="F96" s="8"/>
      <c r="G96">
        <v>5700</v>
      </c>
      <c r="H96" s="10">
        <f t="shared" si="3"/>
        <v>47.642105263157895</v>
      </c>
      <c r="I96" s="18">
        <f t="shared" si="1"/>
        <v>96.042105263157893</v>
      </c>
      <c r="K96" s="15"/>
      <c r="M96" s="19"/>
      <c r="N96" s="19"/>
      <c r="O96" s="30"/>
      <c r="P96" s="32"/>
      <c r="Q96" s="19"/>
      <c r="R96" s="19"/>
      <c r="S96" s="32"/>
      <c r="T96" s="32"/>
      <c r="U96" s="19"/>
      <c r="V96" s="19"/>
      <c r="W96" s="19"/>
      <c r="X96" s="19"/>
      <c r="Y96" s="19"/>
      <c r="Z96" s="30"/>
      <c r="AA96" s="32"/>
      <c r="AB96" s="19"/>
      <c r="AC96" s="19"/>
      <c r="AD96" s="32"/>
      <c r="AE96" s="32"/>
      <c r="AF96" s="19"/>
      <c r="AG96" s="19"/>
      <c r="AH96" s="19"/>
      <c r="AI96" s="19"/>
      <c r="AJ96" s="19"/>
      <c r="AK96" s="30"/>
      <c r="AL96" s="32"/>
      <c r="AM96" s="19"/>
      <c r="AN96" s="19"/>
      <c r="AO96" s="32"/>
      <c r="AP96" s="32"/>
      <c r="AQ96" s="19"/>
      <c r="AR96" s="19"/>
      <c r="AS96" s="19"/>
      <c r="AT96" s="19"/>
      <c r="AU96" s="19"/>
      <c r="AV96" s="30"/>
      <c r="AW96" s="32"/>
      <c r="AX96" s="19"/>
      <c r="AY96" s="19"/>
      <c r="AZ96" s="32"/>
      <c r="BA96" s="32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</row>
    <row r="97" spans="1:82" x14ac:dyDescent="0.3">
      <c r="A97">
        <v>97</v>
      </c>
      <c r="C97">
        <v>5800</v>
      </c>
      <c r="D97" s="8">
        <f t="shared" si="0"/>
        <v>31</v>
      </c>
      <c r="E97" s="18">
        <f t="shared" si="2"/>
        <v>63.045662100456624</v>
      </c>
      <c r="F97" s="8"/>
      <c r="G97">
        <v>5800</v>
      </c>
      <c r="H97" s="10">
        <f t="shared" si="3"/>
        <v>46.820689655172416</v>
      </c>
      <c r="I97" s="18">
        <f t="shared" si="1"/>
        <v>95.220689655172407</v>
      </c>
      <c r="K97" s="15"/>
      <c r="M97" s="19"/>
      <c r="N97" s="19"/>
      <c r="O97" s="30"/>
      <c r="P97" s="32"/>
      <c r="Q97" s="19"/>
      <c r="R97" s="19"/>
      <c r="S97" s="32"/>
      <c r="T97" s="32"/>
      <c r="U97" s="19"/>
      <c r="V97" s="19"/>
      <c r="W97" s="19"/>
      <c r="X97" s="19"/>
      <c r="Y97" s="19"/>
      <c r="Z97" s="30"/>
      <c r="AA97" s="32"/>
      <c r="AB97" s="19"/>
      <c r="AC97" s="19"/>
      <c r="AD97" s="32"/>
      <c r="AE97" s="32"/>
      <c r="AF97" s="19"/>
      <c r="AG97" s="19"/>
      <c r="AH97" s="19"/>
      <c r="AI97" s="19"/>
      <c r="AJ97" s="19"/>
      <c r="AK97" s="30"/>
      <c r="AL97" s="32"/>
      <c r="AM97" s="19"/>
      <c r="AN97" s="19"/>
      <c r="AO97" s="32"/>
      <c r="AP97" s="32"/>
      <c r="AQ97" s="19"/>
      <c r="AR97" s="19"/>
      <c r="AS97" s="19"/>
      <c r="AT97" s="19"/>
      <c r="AU97" s="19"/>
      <c r="AV97" s="30"/>
      <c r="AW97" s="32"/>
      <c r="AX97" s="19"/>
      <c r="AY97" s="19"/>
      <c r="AZ97" s="32"/>
      <c r="BA97" s="32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</row>
    <row r="98" spans="1:82" x14ac:dyDescent="0.3">
      <c r="A98">
        <v>98</v>
      </c>
      <c r="C98">
        <v>5900</v>
      </c>
      <c r="D98" s="8">
        <f t="shared" si="0"/>
        <v>31</v>
      </c>
      <c r="E98" s="18">
        <f t="shared" si="2"/>
        <v>63.598173515981735</v>
      </c>
      <c r="F98" s="8"/>
      <c r="G98">
        <v>5900</v>
      </c>
      <c r="H98" s="10">
        <f t="shared" si="3"/>
        <v>46.027118644067798</v>
      </c>
      <c r="I98" s="18">
        <f t="shared" si="1"/>
        <v>94.427118644067804</v>
      </c>
      <c r="K98" s="15"/>
      <c r="M98" s="19"/>
      <c r="N98" s="19"/>
      <c r="O98" s="30"/>
      <c r="P98" s="32"/>
      <c r="Q98" s="19"/>
      <c r="R98" s="19"/>
      <c r="S98" s="32"/>
      <c r="T98" s="32"/>
      <c r="U98" s="19"/>
      <c r="V98" s="19"/>
      <c r="W98" s="19"/>
      <c r="X98" s="19"/>
      <c r="Y98" s="19"/>
      <c r="Z98" s="30"/>
      <c r="AA98" s="32"/>
      <c r="AB98" s="19"/>
      <c r="AC98" s="19"/>
      <c r="AD98" s="32"/>
      <c r="AE98" s="32"/>
      <c r="AF98" s="19"/>
      <c r="AG98" s="19"/>
      <c r="AH98" s="19"/>
      <c r="AI98" s="19"/>
      <c r="AJ98" s="19"/>
      <c r="AK98" s="30"/>
      <c r="AL98" s="32"/>
      <c r="AM98" s="19"/>
      <c r="AN98" s="19"/>
      <c r="AO98" s="32"/>
      <c r="AP98" s="32"/>
      <c r="AQ98" s="19"/>
      <c r="AR98" s="19"/>
      <c r="AS98" s="19"/>
      <c r="AT98" s="19"/>
      <c r="AU98" s="19"/>
      <c r="AV98" s="30"/>
      <c r="AW98" s="32"/>
      <c r="AX98" s="19"/>
      <c r="AY98" s="19"/>
      <c r="AZ98" s="32"/>
      <c r="BA98" s="32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</row>
    <row r="99" spans="1:82" x14ac:dyDescent="0.3">
      <c r="A99">
        <v>99</v>
      </c>
      <c r="C99">
        <v>6000</v>
      </c>
      <c r="D99" s="8">
        <f t="shared" si="0"/>
        <v>31</v>
      </c>
      <c r="E99" s="18">
        <f t="shared" si="2"/>
        <v>64.150684931506845</v>
      </c>
      <c r="F99" s="8">
        <f t="shared" si="4"/>
        <v>0.68493150684931503</v>
      </c>
      <c r="G99">
        <v>6000</v>
      </c>
      <c r="H99" s="10">
        <f t="shared" si="3"/>
        <v>45.260000000000005</v>
      </c>
      <c r="I99" s="18">
        <f t="shared" si="1"/>
        <v>93.66</v>
      </c>
      <c r="K99" s="15"/>
      <c r="M99" s="19"/>
      <c r="N99" s="19"/>
      <c r="O99" s="30"/>
      <c r="P99" s="32"/>
      <c r="Q99" s="19"/>
      <c r="R99" s="19"/>
      <c r="S99" s="32"/>
      <c r="T99" s="32"/>
      <c r="U99" s="19"/>
      <c r="V99" s="19"/>
      <c r="W99" s="19"/>
      <c r="X99" s="19"/>
      <c r="Y99" s="19"/>
      <c r="Z99" s="30"/>
      <c r="AA99" s="32"/>
      <c r="AB99" s="19"/>
      <c r="AC99" s="19"/>
      <c r="AD99" s="32"/>
      <c r="AE99" s="32"/>
      <c r="AF99" s="19"/>
      <c r="AG99" s="19"/>
      <c r="AH99" s="19"/>
      <c r="AI99" s="19"/>
      <c r="AJ99" s="19"/>
      <c r="AK99" s="30"/>
      <c r="AL99" s="32"/>
      <c r="AM99" s="19"/>
      <c r="AN99" s="19"/>
      <c r="AO99" s="32"/>
      <c r="AP99" s="32"/>
      <c r="AQ99" s="19"/>
      <c r="AR99" s="19"/>
      <c r="AS99" s="19"/>
      <c r="AT99" s="19"/>
      <c r="AU99" s="19"/>
      <c r="AV99" s="30"/>
      <c r="AW99" s="32"/>
      <c r="AX99" s="19"/>
      <c r="AY99" s="19"/>
      <c r="AZ99" s="32"/>
      <c r="BA99" s="32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</row>
    <row r="100" spans="1:82" x14ac:dyDescent="0.3">
      <c r="A100">
        <v>100</v>
      </c>
      <c r="C100">
        <v>6100</v>
      </c>
      <c r="D100" s="8">
        <f t="shared" si="0"/>
        <v>31</v>
      </c>
      <c r="E100" s="18">
        <f t="shared" si="2"/>
        <v>64.703196347031962</v>
      </c>
      <c r="F100" s="8"/>
      <c r="G100">
        <v>6100</v>
      </c>
      <c r="H100" s="10">
        <f t="shared" si="3"/>
        <v>44.518032786885243</v>
      </c>
      <c r="I100" s="18">
        <f t="shared" si="1"/>
        <v>92.918032786885249</v>
      </c>
      <c r="K100" s="15"/>
      <c r="M100" s="19"/>
      <c r="N100" s="19"/>
      <c r="O100" s="30"/>
      <c r="P100" s="32"/>
      <c r="Q100" s="19"/>
      <c r="R100" s="19"/>
      <c r="S100" s="32"/>
      <c r="T100" s="32"/>
      <c r="U100" s="19"/>
      <c r="V100" s="19"/>
      <c r="W100" s="19"/>
      <c r="X100" s="19"/>
      <c r="Y100" s="19"/>
      <c r="Z100" s="30"/>
      <c r="AA100" s="32"/>
      <c r="AB100" s="19"/>
      <c r="AC100" s="19"/>
      <c r="AD100" s="32"/>
      <c r="AE100" s="32"/>
      <c r="AF100" s="19"/>
      <c r="AG100" s="19"/>
      <c r="AH100" s="19"/>
      <c r="AI100" s="19"/>
      <c r="AJ100" s="19"/>
      <c r="AK100" s="30"/>
      <c r="AL100" s="32"/>
      <c r="AM100" s="19"/>
      <c r="AN100" s="19"/>
      <c r="AO100" s="32"/>
      <c r="AP100" s="32"/>
      <c r="AQ100" s="19"/>
      <c r="AR100" s="19"/>
      <c r="AS100" s="19"/>
      <c r="AT100" s="19"/>
      <c r="AU100" s="19"/>
      <c r="AV100" s="30"/>
      <c r="AW100" s="32"/>
      <c r="AX100" s="19"/>
      <c r="AY100" s="19"/>
      <c r="AZ100" s="32"/>
      <c r="BA100" s="32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</row>
    <row r="101" spans="1:82" x14ac:dyDescent="0.3">
      <c r="A101">
        <v>101</v>
      </c>
      <c r="C101">
        <v>6200</v>
      </c>
      <c r="D101" s="8">
        <f t="shared" si="0"/>
        <v>31</v>
      </c>
      <c r="E101" s="18">
        <f t="shared" si="2"/>
        <v>65.25570776255708</v>
      </c>
      <c r="F101" s="8"/>
      <c r="G101">
        <v>6200</v>
      </c>
      <c r="H101" s="10">
        <f t="shared" si="3"/>
        <v>43.8</v>
      </c>
      <c r="I101" s="18">
        <f t="shared" si="1"/>
        <v>92.199999999999989</v>
      </c>
      <c r="K101" s="15"/>
      <c r="M101" s="19"/>
      <c r="N101" s="19"/>
      <c r="O101" s="30"/>
      <c r="P101" s="32"/>
      <c r="Q101" s="19"/>
      <c r="R101" s="19"/>
      <c r="S101" s="32"/>
      <c r="T101" s="32"/>
      <c r="U101" s="19"/>
      <c r="V101" s="19"/>
      <c r="W101" s="19"/>
      <c r="X101" s="19"/>
      <c r="Y101" s="19"/>
      <c r="Z101" s="30"/>
      <c r="AA101" s="32"/>
      <c r="AB101" s="19"/>
      <c r="AC101" s="19"/>
      <c r="AD101" s="32"/>
      <c r="AE101" s="32"/>
      <c r="AF101" s="19"/>
      <c r="AG101" s="19"/>
      <c r="AH101" s="19"/>
      <c r="AI101" s="19"/>
      <c r="AJ101" s="19"/>
      <c r="AK101" s="30"/>
      <c r="AL101" s="32"/>
      <c r="AM101" s="19"/>
      <c r="AN101" s="19"/>
      <c r="AO101" s="32"/>
      <c r="AP101" s="32"/>
      <c r="AQ101" s="19"/>
      <c r="AR101" s="19"/>
      <c r="AS101" s="19"/>
      <c r="AT101" s="19"/>
      <c r="AU101" s="19"/>
      <c r="AV101" s="30"/>
      <c r="AW101" s="32"/>
      <c r="AX101" s="19"/>
      <c r="AY101" s="19"/>
      <c r="AZ101" s="32"/>
      <c r="BA101" s="32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</row>
    <row r="102" spans="1:82" x14ac:dyDescent="0.3">
      <c r="A102">
        <v>102</v>
      </c>
      <c r="C102">
        <v>6300</v>
      </c>
      <c r="D102" s="8">
        <f t="shared" si="0"/>
        <v>31</v>
      </c>
      <c r="E102" s="18">
        <f t="shared" si="2"/>
        <v>65.808219178082197</v>
      </c>
      <c r="F102" s="8"/>
      <c r="G102">
        <v>6300</v>
      </c>
      <c r="H102" s="10">
        <f t="shared" si="3"/>
        <v>43.104761904761908</v>
      </c>
      <c r="I102" s="18">
        <f t="shared" si="1"/>
        <v>91.504761904761907</v>
      </c>
      <c r="K102" s="15"/>
      <c r="M102" s="19"/>
      <c r="N102" s="19"/>
      <c r="O102" s="30"/>
      <c r="P102" s="32"/>
      <c r="Q102" s="19"/>
      <c r="R102" s="19"/>
      <c r="S102" s="32"/>
      <c r="T102" s="32"/>
      <c r="U102" s="19"/>
      <c r="V102" s="19"/>
      <c r="W102" s="19"/>
      <c r="X102" s="19"/>
      <c r="Y102" s="19"/>
      <c r="Z102" s="30"/>
      <c r="AA102" s="32"/>
      <c r="AB102" s="19"/>
      <c r="AC102" s="19"/>
      <c r="AD102" s="32"/>
      <c r="AE102" s="32"/>
      <c r="AF102" s="19"/>
      <c r="AG102" s="19"/>
      <c r="AH102" s="19"/>
      <c r="AI102" s="19"/>
      <c r="AJ102" s="19"/>
      <c r="AK102" s="30"/>
      <c r="AL102" s="32"/>
      <c r="AM102" s="19"/>
      <c r="AN102" s="19"/>
      <c r="AO102" s="32"/>
      <c r="AP102" s="32"/>
      <c r="AQ102" s="19"/>
      <c r="AR102" s="19"/>
      <c r="AS102" s="19"/>
      <c r="AT102" s="19"/>
      <c r="AU102" s="19"/>
      <c r="AV102" s="30"/>
      <c r="AW102" s="32"/>
      <c r="AX102" s="19"/>
      <c r="AY102" s="19"/>
      <c r="AZ102" s="32"/>
      <c r="BA102" s="32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</row>
    <row r="103" spans="1:82" x14ac:dyDescent="0.3">
      <c r="A103">
        <v>103</v>
      </c>
      <c r="C103">
        <v>6400</v>
      </c>
      <c r="D103" s="8">
        <f t="shared" si="0"/>
        <v>31</v>
      </c>
      <c r="E103" s="18">
        <f t="shared" si="2"/>
        <v>66.3607305936073</v>
      </c>
      <c r="F103" s="8"/>
      <c r="G103">
        <v>6400</v>
      </c>
      <c r="H103" s="10">
        <f t="shared" si="3"/>
        <v>42.431250000000006</v>
      </c>
      <c r="I103" s="18">
        <f t="shared" si="1"/>
        <v>90.831250000000011</v>
      </c>
      <c r="K103" s="15"/>
      <c r="M103" s="19"/>
      <c r="N103" s="19"/>
      <c r="O103" s="30"/>
      <c r="P103" s="32"/>
      <c r="Q103" s="19"/>
      <c r="R103" s="19"/>
      <c r="S103" s="32"/>
      <c r="T103" s="32"/>
      <c r="U103" s="19"/>
      <c r="V103" s="19"/>
      <c r="W103" s="19"/>
      <c r="X103" s="19"/>
      <c r="Y103" s="19"/>
      <c r="Z103" s="30"/>
      <c r="AA103" s="32"/>
      <c r="AB103" s="19"/>
      <c r="AC103" s="19"/>
      <c r="AD103" s="32"/>
      <c r="AE103" s="32"/>
      <c r="AF103" s="19"/>
      <c r="AG103" s="19"/>
      <c r="AH103" s="19"/>
      <c r="AI103" s="19"/>
      <c r="AJ103" s="19"/>
      <c r="AK103" s="30"/>
      <c r="AL103" s="32"/>
      <c r="AM103" s="19"/>
      <c r="AN103" s="19"/>
      <c r="AO103" s="32"/>
      <c r="AP103" s="32"/>
      <c r="AQ103" s="19"/>
      <c r="AR103" s="19"/>
      <c r="AS103" s="19"/>
      <c r="AT103" s="19"/>
      <c r="AU103" s="19"/>
      <c r="AV103" s="30"/>
      <c r="AW103" s="32"/>
      <c r="AX103" s="19"/>
      <c r="AY103" s="19"/>
      <c r="AZ103" s="32"/>
      <c r="BA103" s="32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</row>
    <row r="104" spans="1:82" x14ac:dyDescent="0.3">
      <c r="A104">
        <v>104</v>
      </c>
      <c r="C104">
        <v>6500</v>
      </c>
      <c r="D104" s="8">
        <f t="shared" ref="D104:D127" si="5">$D$29</f>
        <v>31</v>
      </c>
      <c r="E104" s="18">
        <f t="shared" si="2"/>
        <v>66.913242009132418</v>
      </c>
      <c r="F104" s="8">
        <f t="shared" ref="F104:F127" si="6">C104/8760</f>
        <v>0.74200913242009137</v>
      </c>
      <c r="G104">
        <v>6500</v>
      </c>
      <c r="H104" s="10">
        <f t="shared" si="3"/>
        <v>41.778461538461535</v>
      </c>
      <c r="I104" s="18">
        <f t="shared" ref="I104:I127" si="7">H104+$D$30</f>
        <v>90.178461538461534</v>
      </c>
      <c r="K104" s="15"/>
      <c r="M104" s="19"/>
      <c r="N104" s="19"/>
      <c r="O104" s="30"/>
      <c r="P104" s="32"/>
      <c r="Q104" s="19"/>
      <c r="R104" s="19"/>
      <c r="S104" s="32"/>
      <c r="T104" s="32"/>
      <c r="U104" s="19"/>
      <c r="V104" s="19"/>
      <c r="W104" s="19"/>
      <c r="X104" s="19"/>
      <c r="Y104" s="19"/>
      <c r="Z104" s="30"/>
      <c r="AA104" s="32"/>
      <c r="AB104" s="19"/>
      <c r="AC104" s="19"/>
      <c r="AD104" s="32"/>
      <c r="AE104" s="32"/>
      <c r="AF104" s="19"/>
      <c r="AG104" s="19"/>
      <c r="AH104" s="19"/>
      <c r="AI104" s="19"/>
      <c r="AJ104" s="19"/>
      <c r="AK104" s="30"/>
      <c r="AL104" s="32"/>
      <c r="AM104" s="19"/>
      <c r="AN104" s="19"/>
      <c r="AO104" s="32"/>
      <c r="AP104" s="32"/>
      <c r="AQ104" s="19"/>
      <c r="AR104" s="19"/>
      <c r="AS104" s="19"/>
      <c r="AT104" s="19"/>
      <c r="AU104" s="19"/>
      <c r="AV104" s="30"/>
      <c r="AW104" s="32"/>
      <c r="AX104" s="19"/>
      <c r="AY104" s="19"/>
      <c r="AZ104" s="32"/>
      <c r="BA104" s="32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</row>
    <row r="105" spans="1:82" x14ac:dyDescent="0.3">
      <c r="A105">
        <v>105</v>
      </c>
      <c r="C105">
        <v>6600</v>
      </c>
      <c r="D105" s="8">
        <f t="shared" si="5"/>
        <v>31</v>
      </c>
      <c r="E105" s="18">
        <f t="shared" ref="E105:E127" si="8">D105+((C105/8760)*$D$30)</f>
        <v>67.465753424657535</v>
      </c>
      <c r="F105" s="8"/>
      <c r="G105">
        <v>6600</v>
      </c>
      <c r="H105" s="10">
        <f t="shared" ref="H105:H127" si="9">$D$29/(G105/8760)</f>
        <v>41.145454545454548</v>
      </c>
      <c r="I105" s="18">
        <f t="shared" si="7"/>
        <v>89.545454545454547</v>
      </c>
      <c r="K105" s="15"/>
      <c r="M105" s="19"/>
      <c r="N105" s="19"/>
      <c r="O105" s="30"/>
      <c r="P105" s="32"/>
      <c r="Q105" s="19"/>
      <c r="R105" s="19"/>
      <c r="S105" s="32"/>
      <c r="T105" s="32"/>
      <c r="U105" s="19"/>
      <c r="V105" s="19"/>
      <c r="W105" s="19"/>
      <c r="X105" s="19"/>
      <c r="Y105" s="19"/>
      <c r="Z105" s="30"/>
      <c r="AA105" s="32"/>
      <c r="AB105" s="19"/>
      <c r="AC105" s="19"/>
      <c r="AD105" s="32"/>
      <c r="AE105" s="32"/>
      <c r="AF105" s="19"/>
      <c r="AG105" s="19"/>
      <c r="AH105" s="19"/>
      <c r="AI105" s="19"/>
      <c r="AJ105" s="19"/>
      <c r="AK105" s="30"/>
      <c r="AL105" s="32"/>
      <c r="AM105" s="19"/>
      <c r="AN105" s="19"/>
      <c r="AO105" s="32"/>
      <c r="AP105" s="32"/>
      <c r="AQ105" s="19"/>
      <c r="AR105" s="19"/>
      <c r="AS105" s="19"/>
      <c r="AT105" s="19"/>
      <c r="AU105" s="19"/>
      <c r="AV105" s="30"/>
      <c r="AW105" s="32"/>
      <c r="AX105" s="19"/>
      <c r="AY105" s="19"/>
      <c r="AZ105" s="32"/>
      <c r="BA105" s="32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</row>
    <row r="106" spans="1:82" x14ac:dyDescent="0.3">
      <c r="A106">
        <v>106</v>
      </c>
      <c r="C106">
        <v>6700</v>
      </c>
      <c r="D106" s="8">
        <f t="shared" si="5"/>
        <v>31</v>
      </c>
      <c r="E106" s="18">
        <f t="shared" si="8"/>
        <v>68.018264840182638</v>
      </c>
      <c r="F106" s="8"/>
      <c r="G106">
        <v>6700</v>
      </c>
      <c r="H106" s="10">
        <f t="shared" si="9"/>
        <v>40.531343283582089</v>
      </c>
      <c r="I106" s="18">
        <f t="shared" si="7"/>
        <v>88.931343283582095</v>
      </c>
      <c r="K106" s="15"/>
      <c r="M106" s="19"/>
      <c r="N106" s="19"/>
      <c r="O106" s="30"/>
      <c r="P106" s="32"/>
      <c r="Q106" s="19"/>
      <c r="R106" s="19"/>
      <c r="S106" s="32"/>
      <c r="T106" s="32"/>
      <c r="U106" s="19"/>
      <c r="V106" s="19"/>
      <c r="W106" s="19"/>
      <c r="X106" s="19"/>
      <c r="Y106" s="19"/>
      <c r="Z106" s="30"/>
      <c r="AA106" s="32"/>
      <c r="AB106" s="19"/>
      <c r="AC106" s="19"/>
      <c r="AD106" s="32"/>
      <c r="AE106" s="32"/>
      <c r="AF106" s="19"/>
      <c r="AG106" s="19"/>
      <c r="AH106" s="19"/>
      <c r="AI106" s="19"/>
      <c r="AJ106" s="19"/>
      <c r="AK106" s="30"/>
      <c r="AL106" s="32"/>
      <c r="AM106" s="19"/>
      <c r="AN106" s="19"/>
      <c r="AO106" s="32"/>
      <c r="AP106" s="32"/>
      <c r="AQ106" s="19"/>
      <c r="AR106" s="19"/>
      <c r="AS106" s="19"/>
      <c r="AT106" s="19"/>
      <c r="AU106" s="19"/>
      <c r="AV106" s="30"/>
      <c r="AW106" s="32"/>
      <c r="AX106" s="19"/>
      <c r="AY106" s="19"/>
      <c r="AZ106" s="32"/>
      <c r="BA106" s="32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</row>
    <row r="107" spans="1:82" x14ac:dyDescent="0.3">
      <c r="A107">
        <v>107</v>
      </c>
      <c r="C107">
        <v>6800</v>
      </c>
      <c r="D107" s="8">
        <f t="shared" si="5"/>
        <v>31</v>
      </c>
      <c r="E107" s="18">
        <f t="shared" si="8"/>
        <v>68.570776255707756</v>
      </c>
      <c r="F107" s="8"/>
      <c r="G107">
        <v>6800</v>
      </c>
      <c r="H107" s="10">
        <f t="shared" si="9"/>
        <v>39.935294117647061</v>
      </c>
      <c r="I107" s="18">
        <f t="shared" si="7"/>
        <v>88.335294117647067</v>
      </c>
      <c r="K107" s="15"/>
      <c r="M107" s="19"/>
      <c r="N107" s="19"/>
      <c r="O107" s="30"/>
      <c r="P107" s="32"/>
      <c r="Q107" s="19"/>
      <c r="R107" s="19"/>
      <c r="S107" s="32"/>
      <c r="T107" s="32"/>
      <c r="U107" s="19"/>
      <c r="V107" s="19"/>
      <c r="W107" s="19"/>
      <c r="X107" s="19"/>
      <c r="Y107" s="19"/>
      <c r="Z107" s="30"/>
      <c r="AA107" s="32"/>
      <c r="AB107" s="19"/>
      <c r="AC107" s="19"/>
      <c r="AD107" s="32"/>
      <c r="AE107" s="32"/>
      <c r="AF107" s="19"/>
      <c r="AG107" s="19"/>
      <c r="AH107" s="19"/>
      <c r="AI107" s="19"/>
      <c r="AJ107" s="19"/>
      <c r="AK107" s="30"/>
      <c r="AL107" s="32"/>
      <c r="AM107" s="19"/>
      <c r="AN107" s="19"/>
      <c r="AO107" s="32"/>
      <c r="AP107" s="32"/>
      <c r="AQ107" s="19"/>
      <c r="AR107" s="19"/>
      <c r="AS107" s="19"/>
      <c r="AT107" s="19"/>
      <c r="AU107" s="19"/>
      <c r="AV107" s="30"/>
      <c r="AW107" s="32"/>
      <c r="AX107" s="19"/>
      <c r="AY107" s="19"/>
      <c r="AZ107" s="32"/>
      <c r="BA107" s="32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</row>
    <row r="108" spans="1:82" x14ac:dyDescent="0.3">
      <c r="A108">
        <v>108</v>
      </c>
      <c r="C108">
        <v>6900</v>
      </c>
      <c r="D108" s="8">
        <f t="shared" si="5"/>
        <v>31</v>
      </c>
      <c r="E108" s="18">
        <f t="shared" si="8"/>
        <v>69.123287671232873</v>
      </c>
      <c r="F108" s="8"/>
      <c r="G108">
        <v>6900</v>
      </c>
      <c r="H108" s="10">
        <f t="shared" si="9"/>
        <v>39.356521739130436</v>
      </c>
      <c r="I108" s="18">
        <f t="shared" si="7"/>
        <v>87.756521739130434</v>
      </c>
      <c r="K108" s="15"/>
      <c r="M108" s="19"/>
      <c r="N108" s="19"/>
      <c r="O108" s="30"/>
      <c r="P108" s="32"/>
      <c r="Q108" s="19"/>
      <c r="R108" s="19"/>
      <c r="S108" s="32"/>
      <c r="T108" s="32"/>
      <c r="U108" s="19"/>
      <c r="V108" s="19"/>
      <c r="W108" s="19"/>
      <c r="X108" s="19"/>
      <c r="Y108" s="19"/>
      <c r="Z108" s="30"/>
      <c r="AA108" s="32"/>
      <c r="AB108" s="19"/>
      <c r="AC108" s="19"/>
      <c r="AD108" s="32"/>
      <c r="AE108" s="32"/>
      <c r="AF108" s="19"/>
      <c r="AG108" s="19"/>
      <c r="AH108" s="19"/>
      <c r="AI108" s="19"/>
      <c r="AJ108" s="19"/>
      <c r="AK108" s="30"/>
      <c r="AL108" s="32"/>
      <c r="AM108" s="19"/>
      <c r="AN108" s="19"/>
      <c r="AO108" s="32"/>
      <c r="AP108" s="32"/>
      <c r="AQ108" s="19"/>
      <c r="AR108" s="19"/>
      <c r="AS108" s="19"/>
      <c r="AT108" s="19"/>
      <c r="AU108" s="19"/>
      <c r="AV108" s="30"/>
      <c r="AW108" s="32"/>
      <c r="AX108" s="19"/>
      <c r="AY108" s="19"/>
      <c r="AZ108" s="32"/>
      <c r="BA108" s="32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</row>
    <row r="109" spans="1:82" x14ac:dyDescent="0.3">
      <c r="A109">
        <v>109</v>
      </c>
      <c r="C109">
        <v>7000</v>
      </c>
      <c r="D109" s="8">
        <f t="shared" si="5"/>
        <v>31</v>
      </c>
      <c r="E109" s="18">
        <f t="shared" si="8"/>
        <v>69.675799086757991</v>
      </c>
      <c r="F109" s="8">
        <f t="shared" si="6"/>
        <v>0.79908675799086759</v>
      </c>
      <c r="G109">
        <v>7000</v>
      </c>
      <c r="H109" s="10">
        <f t="shared" si="9"/>
        <v>38.794285714285714</v>
      </c>
      <c r="I109" s="18">
        <f t="shared" si="7"/>
        <v>87.194285714285712</v>
      </c>
      <c r="K109" s="15"/>
      <c r="M109" s="19"/>
      <c r="N109" s="19"/>
      <c r="O109" s="30"/>
      <c r="P109" s="32"/>
      <c r="Q109" s="19"/>
      <c r="R109" s="19"/>
      <c r="S109" s="32"/>
      <c r="T109" s="32"/>
      <c r="U109" s="19"/>
      <c r="V109" s="19"/>
      <c r="W109" s="19"/>
      <c r="X109" s="19"/>
      <c r="Y109" s="19"/>
      <c r="Z109" s="30"/>
      <c r="AA109" s="32"/>
      <c r="AB109" s="19"/>
      <c r="AC109" s="19"/>
      <c r="AD109" s="32"/>
      <c r="AE109" s="32"/>
      <c r="AF109" s="19"/>
      <c r="AG109" s="19"/>
      <c r="AH109" s="19"/>
      <c r="AI109" s="19"/>
      <c r="AJ109" s="19"/>
      <c r="AK109" s="30"/>
      <c r="AL109" s="32"/>
      <c r="AM109" s="19"/>
      <c r="AN109" s="19"/>
      <c r="AO109" s="32"/>
      <c r="AP109" s="32"/>
      <c r="AQ109" s="19"/>
      <c r="AR109" s="19"/>
      <c r="AS109" s="19"/>
      <c r="AT109" s="19"/>
      <c r="AU109" s="19"/>
      <c r="AV109" s="30"/>
      <c r="AW109" s="32"/>
      <c r="AX109" s="19"/>
      <c r="AY109" s="19"/>
      <c r="AZ109" s="32"/>
      <c r="BA109" s="32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</row>
    <row r="110" spans="1:82" x14ac:dyDescent="0.3">
      <c r="A110">
        <v>110</v>
      </c>
      <c r="C110">
        <v>7100</v>
      </c>
      <c r="D110" s="8">
        <f t="shared" si="5"/>
        <v>31</v>
      </c>
      <c r="E110" s="18">
        <f t="shared" si="8"/>
        <v>70.228310502283108</v>
      </c>
      <c r="F110" s="8"/>
      <c r="G110">
        <v>7100</v>
      </c>
      <c r="H110" s="10">
        <f t="shared" si="9"/>
        <v>38.247887323943665</v>
      </c>
      <c r="I110" s="18">
        <f t="shared" si="7"/>
        <v>86.647887323943664</v>
      </c>
      <c r="K110" s="15"/>
      <c r="M110" s="19"/>
      <c r="N110" s="19"/>
      <c r="O110" s="30"/>
      <c r="P110" s="32"/>
      <c r="Q110" s="19"/>
      <c r="R110" s="19"/>
      <c r="S110" s="32"/>
      <c r="T110" s="32"/>
      <c r="U110" s="19"/>
      <c r="V110" s="19"/>
      <c r="W110" s="19"/>
      <c r="X110" s="19"/>
      <c r="Y110" s="19"/>
      <c r="Z110" s="30"/>
      <c r="AA110" s="32"/>
      <c r="AB110" s="19"/>
      <c r="AC110" s="19"/>
      <c r="AD110" s="32"/>
      <c r="AE110" s="32"/>
      <c r="AF110" s="19"/>
      <c r="AG110" s="19"/>
      <c r="AH110" s="19"/>
      <c r="AI110" s="19"/>
      <c r="AJ110" s="19"/>
      <c r="AK110" s="30"/>
      <c r="AL110" s="32"/>
      <c r="AM110" s="19"/>
      <c r="AN110" s="19"/>
      <c r="AO110" s="32"/>
      <c r="AP110" s="32"/>
      <c r="AQ110" s="19"/>
      <c r="AR110" s="19"/>
      <c r="AS110" s="19"/>
      <c r="AT110" s="19"/>
      <c r="AU110" s="19"/>
      <c r="AV110" s="30"/>
      <c r="AW110" s="32"/>
      <c r="AX110" s="19"/>
      <c r="AY110" s="19"/>
      <c r="AZ110" s="32"/>
      <c r="BA110" s="32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</row>
    <row r="111" spans="1:82" x14ac:dyDescent="0.3">
      <c r="A111">
        <v>111</v>
      </c>
      <c r="C111">
        <v>7200</v>
      </c>
      <c r="D111" s="8">
        <f t="shared" si="5"/>
        <v>31</v>
      </c>
      <c r="E111" s="18">
        <f t="shared" si="8"/>
        <v>70.780821917808225</v>
      </c>
      <c r="F111" s="8"/>
      <c r="G111">
        <v>7200</v>
      </c>
      <c r="H111" s="10">
        <f t="shared" si="9"/>
        <v>37.716666666666669</v>
      </c>
      <c r="I111" s="18">
        <f t="shared" si="7"/>
        <v>86.116666666666674</v>
      </c>
      <c r="K111" s="15"/>
      <c r="M111" s="19"/>
      <c r="N111" s="19"/>
      <c r="O111" s="30"/>
      <c r="P111" s="32"/>
      <c r="Q111" s="19"/>
      <c r="R111" s="19"/>
      <c r="S111" s="32"/>
      <c r="T111" s="32"/>
      <c r="U111" s="19"/>
      <c r="V111" s="19"/>
      <c r="W111" s="19"/>
      <c r="X111" s="19"/>
      <c r="Y111" s="19"/>
      <c r="Z111" s="30"/>
      <c r="AA111" s="32"/>
      <c r="AB111" s="19"/>
      <c r="AC111" s="19"/>
      <c r="AD111" s="32"/>
      <c r="AE111" s="32"/>
      <c r="AF111" s="19"/>
      <c r="AG111" s="19"/>
      <c r="AH111" s="19"/>
      <c r="AI111" s="19"/>
      <c r="AJ111" s="19"/>
      <c r="AK111" s="30"/>
      <c r="AL111" s="32"/>
      <c r="AM111" s="19"/>
      <c r="AN111" s="19"/>
      <c r="AO111" s="32"/>
      <c r="AP111" s="32"/>
      <c r="AQ111" s="19"/>
      <c r="AR111" s="19"/>
      <c r="AS111" s="19"/>
      <c r="AT111" s="19"/>
      <c r="AU111" s="19"/>
      <c r="AV111" s="30"/>
      <c r="AW111" s="32"/>
      <c r="AX111" s="19"/>
      <c r="AY111" s="19"/>
      <c r="AZ111" s="32"/>
      <c r="BA111" s="32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</row>
    <row r="112" spans="1:82" x14ac:dyDescent="0.3">
      <c r="A112">
        <v>112</v>
      </c>
      <c r="C112">
        <v>7300</v>
      </c>
      <c r="D112" s="8">
        <f t="shared" si="5"/>
        <v>31</v>
      </c>
      <c r="E112" s="18">
        <f t="shared" si="8"/>
        <v>71.333333333333343</v>
      </c>
      <c r="F112" s="8"/>
      <c r="G112">
        <v>7300</v>
      </c>
      <c r="H112" s="10">
        <f t="shared" si="9"/>
        <v>37.199999999999996</v>
      </c>
      <c r="I112" s="18">
        <f t="shared" si="7"/>
        <v>85.6</v>
      </c>
      <c r="K112" s="15"/>
      <c r="M112" s="19"/>
      <c r="N112" s="19"/>
      <c r="O112" s="30"/>
      <c r="P112" s="32"/>
      <c r="Q112" s="19"/>
      <c r="R112" s="19"/>
      <c r="S112" s="32"/>
      <c r="T112" s="32"/>
      <c r="U112" s="19"/>
      <c r="V112" s="19"/>
      <c r="W112" s="19"/>
      <c r="X112" s="19"/>
      <c r="Y112" s="19"/>
      <c r="Z112" s="30"/>
      <c r="AA112" s="32"/>
      <c r="AB112" s="19"/>
      <c r="AC112" s="19"/>
      <c r="AD112" s="32"/>
      <c r="AE112" s="32"/>
      <c r="AF112" s="19"/>
      <c r="AG112" s="19"/>
      <c r="AH112" s="19"/>
      <c r="AI112" s="19"/>
      <c r="AJ112" s="19"/>
      <c r="AK112" s="30"/>
      <c r="AL112" s="32"/>
      <c r="AM112" s="19"/>
      <c r="AN112" s="19"/>
      <c r="AO112" s="32"/>
      <c r="AP112" s="32"/>
      <c r="AQ112" s="19"/>
      <c r="AR112" s="19"/>
      <c r="AS112" s="19"/>
      <c r="AT112" s="19"/>
      <c r="AU112" s="19"/>
      <c r="AV112" s="30"/>
      <c r="AW112" s="32"/>
      <c r="AX112" s="19"/>
      <c r="AY112" s="19"/>
      <c r="AZ112" s="32"/>
      <c r="BA112" s="32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</row>
    <row r="113" spans="1:82" x14ac:dyDescent="0.3">
      <c r="A113">
        <v>113</v>
      </c>
      <c r="C113">
        <v>7400</v>
      </c>
      <c r="D113" s="8">
        <f t="shared" si="5"/>
        <v>31</v>
      </c>
      <c r="E113" s="18">
        <f t="shared" si="8"/>
        <v>71.885844748858446</v>
      </c>
      <c r="F113" s="8"/>
      <c r="G113">
        <v>7400</v>
      </c>
      <c r="H113" s="10">
        <f t="shared" si="9"/>
        <v>36.697297297297297</v>
      </c>
      <c r="I113" s="18">
        <f t="shared" si="7"/>
        <v>85.097297297297303</v>
      </c>
      <c r="K113" s="15"/>
      <c r="M113" s="19"/>
      <c r="N113" s="19"/>
      <c r="O113" s="30"/>
      <c r="P113" s="32"/>
      <c r="Q113" s="19"/>
      <c r="R113" s="19"/>
      <c r="S113" s="32"/>
      <c r="T113" s="32"/>
      <c r="U113" s="19"/>
      <c r="V113" s="19"/>
      <c r="W113" s="19"/>
      <c r="X113" s="19"/>
      <c r="Y113" s="19"/>
      <c r="Z113" s="30"/>
      <c r="AA113" s="32"/>
      <c r="AB113" s="19"/>
      <c r="AC113" s="19"/>
      <c r="AD113" s="32"/>
      <c r="AE113" s="32"/>
      <c r="AF113" s="19"/>
      <c r="AG113" s="19"/>
      <c r="AH113" s="19"/>
      <c r="AI113" s="19"/>
      <c r="AJ113" s="19"/>
      <c r="AK113" s="30"/>
      <c r="AL113" s="32"/>
      <c r="AM113" s="19"/>
      <c r="AN113" s="19"/>
      <c r="AO113" s="32"/>
      <c r="AP113" s="32"/>
      <c r="AQ113" s="19"/>
      <c r="AR113" s="19"/>
      <c r="AS113" s="19"/>
      <c r="AT113" s="19"/>
      <c r="AU113" s="19"/>
      <c r="AV113" s="30"/>
      <c r="AW113" s="32"/>
      <c r="AX113" s="19"/>
      <c r="AY113" s="19"/>
      <c r="AZ113" s="32"/>
      <c r="BA113" s="32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</row>
    <row r="114" spans="1:82" x14ac:dyDescent="0.3">
      <c r="A114">
        <v>114</v>
      </c>
      <c r="C114">
        <v>7500</v>
      </c>
      <c r="D114" s="8">
        <f t="shared" si="5"/>
        <v>31</v>
      </c>
      <c r="E114" s="18">
        <f t="shared" si="8"/>
        <v>72.438356164383549</v>
      </c>
      <c r="F114" s="8">
        <f t="shared" si="6"/>
        <v>0.85616438356164382</v>
      </c>
      <c r="G114">
        <v>7500</v>
      </c>
      <c r="H114" s="10">
        <f t="shared" si="9"/>
        <v>36.207999999999998</v>
      </c>
      <c r="I114" s="18">
        <f t="shared" si="7"/>
        <v>84.608000000000004</v>
      </c>
      <c r="K114" s="15"/>
      <c r="M114" s="19"/>
      <c r="N114" s="19"/>
      <c r="O114" s="30"/>
      <c r="P114" s="32"/>
      <c r="Q114" s="19"/>
      <c r="R114" s="19"/>
      <c r="S114" s="32"/>
      <c r="T114" s="32"/>
      <c r="U114" s="19"/>
      <c r="V114" s="19"/>
      <c r="W114" s="19"/>
      <c r="X114" s="19"/>
      <c r="Y114" s="19"/>
      <c r="Z114" s="30"/>
      <c r="AA114" s="32"/>
      <c r="AB114" s="19"/>
      <c r="AC114" s="19"/>
      <c r="AD114" s="32"/>
      <c r="AE114" s="32"/>
      <c r="AF114" s="19"/>
      <c r="AG114" s="19"/>
      <c r="AH114" s="19"/>
      <c r="AI114" s="19"/>
      <c r="AJ114" s="19"/>
      <c r="AK114" s="30"/>
      <c r="AL114" s="32"/>
      <c r="AM114" s="19"/>
      <c r="AN114" s="19"/>
      <c r="AO114" s="32"/>
      <c r="AP114" s="32"/>
      <c r="AQ114" s="19"/>
      <c r="AR114" s="19"/>
      <c r="AS114" s="19"/>
      <c r="AT114" s="19"/>
      <c r="AU114" s="19"/>
      <c r="AV114" s="30"/>
      <c r="AW114" s="32"/>
      <c r="AX114" s="19"/>
      <c r="AY114" s="19"/>
      <c r="AZ114" s="32"/>
      <c r="BA114" s="32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</row>
    <row r="115" spans="1:82" x14ac:dyDescent="0.3">
      <c r="A115">
        <v>115</v>
      </c>
      <c r="C115">
        <v>7600</v>
      </c>
      <c r="D115" s="8">
        <f t="shared" si="5"/>
        <v>31</v>
      </c>
      <c r="E115" s="18">
        <f t="shared" si="8"/>
        <v>72.990867579908667</v>
      </c>
      <c r="F115" s="8"/>
      <c r="G115">
        <v>7600</v>
      </c>
      <c r="H115" s="10">
        <f t="shared" si="9"/>
        <v>35.731578947368426</v>
      </c>
      <c r="I115" s="18">
        <f t="shared" si="7"/>
        <v>84.131578947368425</v>
      </c>
      <c r="K115" s="15"/>
      <c r="M115" s="19"/>
      <c r="N115" s="19"/>
      <c r="O115" s="30"/>
      <c r="P115" s="32"/>
      <c r="Q115" s="19"/>
      <c r="R115" s="19"/>
      <c r="S115" s="32"/>
      <c r="T115" s="32"/>
      <c r="U115" s="19"/>
      <c r="V115" s="19"/>
      <c r="W115" s="19"/>
      <c r="X115" s="19"/>
      <c r="Y115" s="19"/>
      <c r="Z115" s="30"/>
      <c r="AA115" s="32"/>
      <c r="AB115" s="19"/>
      <c r="AC115" s="19"/>
      <c r="AD115" s="32"/>
      <c r="AE115" s="32"/>
      <c r="AF115" s="19"/>
      <c r="AG115" s="19"/>
      <c r="AH115" s="19"/>
      <c r="AI115" s="19"/>
      <c r="AJ115" s="19"/>
      <c r="AK115" s="30"/>
      <c r="AL115" s="32"/>
      <c r="AM115" s="19"/>
      <c r="AN115" s="19"/>
      <c r="AO115" s="32"/>
      <c r="AP115" s="32"/>
      <c r="AQ115" s="19"/>
      <c r="AR115" s="19"/>
      <c r="AS115" s="19"/>
      <c r="AT115" s="19"/>
      <c r="AU115" s="19"/>
      <c r="AV115" s="30"/>
      <c r="AW115" s="32"/>
      <c r="AX115" s="19"/>
      <c r="AY115" s="19"/>
      <c r="AZ115" s="32"/>
      <c r="BA115" s="32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</row>
    <row r="116" spans="1:82" x14ac:dyDescent="0.3">
      <c r="A116">
        <v>116</v>
      </c>
      <c r="C116">
        <v>7700</v>
      </c>
      <c r="D116" s="8">
        <f t="shared" si="5"/>
        <v>31</v>
      </c>
      <c r="E116" s="18">
        <f t="shared" si="8"/>
        <v>73.543378995433784</v>
      </c>
      <c r="F116" s="8"/>
      <c r="G116">
        <v>7700</v>
      </c>
      <c r="H116" s="10">
        <f t="shared" si="9"/>
        <v>35.267532467532469</v>
      </c>
      <c r="I116" s="18">
        <f t="shared" si="7"/>
        <v>83.667532467532467</v>
      </c>
      <c r="K116" s="15"/>
      <c r="M116" s="19"/>
      <c r="N116" s="19"/>
      <c r="O116" s="30"/>
      <c r="P116" s="32"/>
      <c r="Q116" s="19"/>
      <c r="R116" s="19"/>
      <c r="S116" s="32"/>
      <c r="T116" s="32"/>
      <c r="U116" s="19"/>
      <c r="V116" s="19"/>
      <c r="W116" s="19"/>
      <c r="X116" s="19"/>
      <c r="Y116" s="19"/>
      <c r="Z116" s="30"/>
      <c r="AA116" s="32"/>
      <c r="AB116" s="19"/>
      <c r="AC116" s="19"/>
      <c r="AD116" s="32"/>
      <c r="AE116" s="32"/>
      <c r="AF116" s="19"/>
      <c r="AG116" s="19"/>
      <c r="AH116" s="19"/>
      <c r="AI116" s="19"/>
      <c r="AJ116" s="19"/>
      <c r="AK116" s="30"/>
      <c r="AL116" s="32"/>
      <c r="AM116" s="19"/>
      <c r="AN116" s="19"/>
      <c r="AO116" s="32"/>
      <c r="AP116" s="32"/>
      <c r="AQ116" s="19"/>
      <c r="AR116" s="19"/>
      <c r="AS116" s="19"/>
      <c r="AT116" s="19"/>
      <c r="AU116" s="19"/>
      <c r="AV116" s="30"/>
      <c r="AW116" s="32"/>
      <c r="AX116" s="19"/>
      <c r="AY116" s="19"/>
      <c r="AZ116" s="32"/>
      <c r="BA116" s="32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</row>
    <row r="117" spans="1:82" x14ac:dyDescent="0.3">
      <c r="A117">
        <v>117</v>
      </c>
      <c r="C117">
        <v>7800</v>
      </c>
      <c r="D117" s="8">
        <f t="shared" si="5"/>
        <v>31</v>
      </c>
      <c r="E117" s="18">
        <f t="shared" si="8"/>
        <v>74.095890410958901</v>
      </c>
      <c r="F117" s="8"/>
      <c r="G117">
        <v>7800</v>
      </c>
      <c r="H117" s="10">
        <f t="shared" si="9"/>
        <v>34.815384615384616</v>
      </c>
      <c r="I117" s="18">
        <f t="shared" si="7"/>
        <v>83.215384615384608</v>
      </c>
      <c r="K117" s="15"/>
      <c r="M117" s="19"/>
      <c r="N117" s="19"/>
      <c r="O117" s="30"/>
      <c r="P117" s="32"/>
      <c r="Q117" s="19"/>
      <c r="R117" s="19"/>
      <c r="S117" s="32"/>
      <c r="T117" s="32"/>
      <c r="U117" s="19"/>
      <c r="V117" s="19"/>
      <c r="W117" s="19"/>
      <c r="X117" s="19"/>
      <c r="Y117" s="19"/>
      <c r="Z117" s="30"/>
      <c r="AA117" s="32"/>
      <c r="AB117" s="19"/>
      <c r="AC117" s="19"/>
      <c r="AD117" s="32"/>
      <c r="AE117" s="32"/>
      <c r="AF117" s="19"/>
      <c r="AG117" s="19"/>
      <c r="AH117" s="19"/>
      <c r="AI117" s="19"/>
      <c r="AJ117" s="19"/>
      <c r="AK117" s="30"/>
      <c r="AL117" s="32"/>
      <c r="AM117" s="19"/>
      <c r="AN117" s="19"/>
      <c r="AO117" s="32"/>
      <c r="AP117" s="32"/>
      <c r="AQ117" s="19"/>
      <c r="AR117" s="19"/>
      <c r="AS117" s="19"/>
      <c r="AT117" s="19"/>
      <c r="AU117" s="19"/>
      <c r="AV117" s="30"/>
      <c r="AW117" s="32"/>
      <c r="AX117" s="19"/>
      <c r="AY117" s="19"/>
      <c r="AZ117" s="32"/>
      <c r="BA117" s="32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</row>
    <row r="118" spans="1:82" x14ac:dyDescent="0.3">
      <c r="A118">
        <v>118</v>
      </c>
      <c r="C118">
        <v>7900</v>
      </c>
      <c r="D118" s="8">
        <f t="shared" si="5"/>
        <v>31</v>
      </c>
      <c r="E118" s="18">
        <f t="shared" si="8"/>
        <v>74.648401826484019</v>
      </c>
      <c r="F118" s="8"/>
      <c r="G118">
        <v>7900</v>
      </c>
      <c r="H118" s="10">
        <f t="shared" si="9"/>
        <v>34.374683544303799</v>
      </c>
      <c r="I118" s="18">
        <f t="shared" si="7"/>
        <v>82.774683544303798</v>
      </c>
      <c r="K118" s="15"/>
      <c r="M118" s="19"/>
      <c r="N118" s="19"/>
      <c r="O118" s="30"/>
      <c r="P118" s="32"/>
      <c r="Q118" s="19"/>
      <c r="R118" s="19"/>
      <c r="S118" s="32"/>
      <c r="T118" s="32"/>
      <c r="U118" s="19"/>
      <c r="V118" s="19"/>
      <c r="W118" s="19"/>
      <c r="X118" s="19"/>
      <c r="Y118" s="19"/>
      <c r="Z118" s="30"/>
      <c r="AA118" s="32"/>
      <c r="AB118" s="19"/>
      <c r="AC118" s="19"/>
      <c r="AD118" s="32"/>
      <c r="AE118" s="32"/>
      <c r="AF118" s="19"/>
      <c r="AG118" s="19"/>
      <c r="AH118" s="19"/>
      <c r="AI118" s="19"/>
      <c r="AJ118" s="19"/>
      <c r="AK118" s="30"/>
      <c r="AL118" s="32"/>
      <c r="AM118" s="19"/>
      <c r="AN118" s="19"/>
      <c r="AO118" s="32"/>
      <c r="AP118" s="32"/>
      <c r="AQ118" s="19"/>
      <c r="AR118" s="19"/>
      <c r="AS118" s="19"/>
      <c r="AT118" s="19"/>
      <c r="AU118" s="19"/>
      <c r="AV118" s="30"/>
      <c r="AW118" s="32"/>
      <c r="AX118" s="19"/>
      <c r="AY118" s="19"/>
      <c r="AZ118" s="32"/>
      <c r="BA118" s="32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</row>
    <row r="119" spans="1:82" x14ac:dyDescent="0.3">
      <c r="A119">
        <v>119</v>
      </c>
      <c r="C119">
        <v>8000</v>
      </c>
      <c r="D119" s="8">
        <f t="shared" si="5"/>
        <v>31</v>
      </c>
      <c r="E119" s="18">
        <f t="shared" si="8"/>
        <v>75.200913242009136</v>
      </c>
      <c r="F119" s="8">
        <f t="shared" si="6"/>
        <v>0.91324200913242004</v>
      </c>
      <c r="G119">
        <v>8000</v>
      </c>
      <c r="H119" s="10">
        <f t="shared" si="9"/>
        <v>33.945</v>
      </c>
      <c r="I119" s="18">
        <f t="shared" si="7"/>
        <v>82.344999999999999</v>
      </c>
      <c r="K119" s="15"/>
      <c r="M119" s="19"/>
      <c r="N119" s="19"/>
      <c r="O119" s="30"/>
      <c r="P119" s="32"/>
      <c r="Q119" s="19"/>
      <c r="R119" s="19"/>
      <c r="S119" s="32"/>
      <c r="T119" s="32"/>
      <c r="U119" s="19"/>
      <c r="V119" s="19"/>
      <c r="W119" s="19"/>
      <c r="X119" s="19"/>
      <c r="Y119" s="19"/>
      <c r="Z119" s="30"/>
      <c r="AA119" s="32"/>
      <c r="AB119" s="19"/>
      <c r="AC119" s="19"/>
      <c r="AD119" s="32"/>
      <c r="AE119" s="32"/>
      <c r="AF119" s="19"/>
      <c r="AG119" s="19"/>
      <c r="AH119" s="19"/>
      <c r="AI119" s="19"/>
      <c r="AJ119" s="19"/>
      <c r="AK119" s="30"/>
      <c r="AL119" s="32"/>
      <c r="AM119" s="19"/>
      <c r="AN119" s="19"/>
      <c r="AO119" s="32"/>
      <c r="AP119" s="32"/>
      <c r="AQ119" s="19"/>
      <c r="AR119" s="19"/>
      <c r="AS119" s="19"/>
      <c r="AT119" s="19"/>
      <c r="AU119" s="19"/>
      <c r="AV119" s="30"/>
      <c r="AW119" s="32"/>
      <c r="AX119" s="19"/>
      <c r="AY119" s="19"/>
      <c r="AZ119" s="32"/>
      <c r="BA119" s="32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</row>
    <row r="120" spans="1:82" x14ac:dyDescent="0.3">
      <c r="A120">
        <v>120</v>
      </c>
      <c r="C120">
        <v>8100</v>
      </c>
      <c r="D120" s="8">
        <f t="shared" si="5"/>
        <v>31</v>
      </c>
      <c r="E120" s="18">
        <f t="shared" si="8"/>
        <v>75.753424657534254</v>
      </c>
      <c r="F120" s="8"/>
      <c r="G120">
        <v>8100</v>
      </c>
      <c r="H120" s="10">
        <f t="shared" si="9"/>
        <v>33.525925925925925</v>
      </c>
      <c r="I120" s="18">
        <f t="shared" si="7"/>
        <v>81.925925925925924</v>
      </c>
      <c r="K120" s="15"/>
      <c r="M120" s="19"/>
      <c r="N120" s="19"/>
      <c r="O120" s="30"/>
      <c r="P120" s="32"/>
      <c r="Q120" s="19"/>
      <c r="R120" s="19"/>
      <c r="S120" s="32"/>
      <c r="T120" s="32"/>
      <c r="U120" s="19"/>
      <c r="V120" s="19"/>
      <c r="W120" s="19"/>
      <c r="X120" s="19"/>
      <c r="Y120" s="19"/>
      <c r="Z120" s="30"/>
      <c r="AA120" s="32"/>
      <c r="AB120" s="19"/>
      <c r="AC120" s="19"/>
      <c r="AD120" s="32"/>
      <c r="AE120" s="32"/>
      <c r="AF120" s="19"/>
      <c r="AG120" s="19"/>
      <c r="AH120" s="19"/>
      <c r="AI120" s="19"/>
      <c r="AJ120" s="19"/>
      <c r="AK120" s="30"/>
      <c r="AL120" s="32"/>
      <c r="AM120" s="19"/>
      <c r="AN120" s="19"/>
      <c r="AO120" s="32"/>
      <c r="AP120" s="32"/>
      <c r="AQ120" s="19"/>
      <c r="AR120" s="19"/>
      <c r="AS120" s="19"/>
      <c r="AT120" s="19"/>
      <c r="AU120" s="19"/>
      <c r="AV120" s="30"/>
      <c r="AW120" s="32"/>
      <c r="AX120" s="19"/>
      <c r="AY120" s="19"/>
      <c r="AZ120" s="32"/>
      <c r="BA120" s="32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</row>
    <row r="121" spans="1:82" x14ac:dyDescent="0.3">
      <c r="A121">
        <v>121</v>
      </c>
      <c r="C121">
        <v>8200</v>
      </c>
      <c r="D121" s="8">
        <f t="shared" si="5"/>
        <v>31</v>
      </c>
      <c r="E121" s="18">
        <f t="shared" si="8"/>
        <v>76.305936073059357</v>
      </c>
      <c r="F121" s="8"/>
      <c r="G121">
        <v>8200</v>
      </c>
      <c r="H121" s="10">
        <f t="shared" si="9"/>
        <v>33.117073170731707</v>
      </c>
      <c r="I121" s="18">
        <f t="shared" si="7"/>
        <v>81.517073170731706</v>
      </c>
      <c r="K121" s="15"/>
      <c r="M121" s="19"/>
      <c r="N121" s="19"/>
      <c r="O121" s="30"/>
      <c r="P121" s="32"/>
      <c r="Q121" s="19"/>
      <c r="R121" s="19"/>
      <c r="S121" s="32"/>
      <c r="T121" s="32"/>
      <c r="U121" s="19"/>
      <c r="V121" s="19"/>
      <c r="W121" s="19"/>
      <c r="X121" s="19"/>
      <c r="Y121" s="19"/>
      <c r="Z121" s="30"/>
      <c r="AA121" s="32"/>
      <c r="AB121" s="19"/>
      <c r="AC121" s="19"/>
      <c r="AD121" s="32"/>
      <c r="AE121" s="32"/>
      <c r="AF121" s="19"/>
      <c r="AG121" s="19"/>
      <c r="AH121" s="19"/>
      <c r="AI121" s="19"/>
      <c r="AJ121" s="19"/>
      <c r="AK121" s="30"/>
      <c r="AL121" s="32"/>
      <c r="AM121" s="19"/>
      <c r="AN121" s="19"/>
      <c r="AO121" s="32"/>
      <c r="AP121" s="32"/>
      <c r="AQ121" s="19"/>
      <c r="AR121" s="19"/>
      <c r="AS121" s="19"/>
      <c r="AT121" s="19"/>
      <c r="AU121" s="19"/>
      <c r="AV121" s="30"/>
      <c r="AW121" s="32"/>
      <c r="AX121" s="19"/>
      <c r="AY121" s="19"/>
      <c r="AZ121" s="32"/>
      <c r="BA121" s="32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</row>
    <row r="122" spans="1:82" x14ac:dyDescent="0.3">
      <c r="A122">
        <v>122</v>
      </c>
      <c r="C122">
        <v>8300</v>
      </c>
      <c r="D122" s="8">
        <f t="shared" si="5"/>
        <v>31</v>
      </c>
      <c r="E122" s="18">
        <f t="shared" si="8"/>
        <v>76.858447488584474</v>
      </c>
      <c r="F122" s="8"/>
      <c r="G122">
        <v>8300</v>
      </c>
      <c r="H122" s="10">
        <f t="shared" si="9"/>
        <v>32.71807228915663</v>
      </c>
      <c r="I122" s="18">
        <f t="shared" si="7"/>
        <v>81.118072289156629</v>
      </c>
      <c r="K122" s="15"/>
      <c r="M122" s="19"/>
      <c r="N122" s="19"/>
      <c r="O122" s="30"/>
      <c r="P122" s="32"/>
      <c r="Q122" s="19"/>
      <c r="R122" s="19"/>
      <c r="S122" s="32"/>
      <c r="T122" s="32"/>
      <c r="U122" s="19"/>
      <c r="V122" s="19"/>
      <c r="W122" s="19"/>
      <c r="X122" s="19"/>
      <c r="Y122" s="19"/>
      <c r="Z122" s="30"/>
      <c r="AA122" s="32"/>
      <c r="AB122" s="19"/>
      <c r="AC122" s="19"/>
      <c r="AD122" s="32"/>
      <c r="AE122" s="32"/>
      <c r="AF122" s="19"/>
      <c r="AG122" s="19"/>
      <c r="AH122" s="19"/>
      <c r="AI122" s="19"/>
      <c r="AJ122" s="19"/>
      <c r="AK122" s="30"/>
      <c r="AL122" s="32"/>
      <c r="AM122" s="19"/>
      <c r="AN122" s="19"/>
      <c r="AO122" s="32"/>
      <c r="AP122" s="32"/>
      <c r="AQ122" s="19"/>
      <c r="AR122" s="19"/>
      <c r="AS122" s="19"/>
      <c r="AT122" s="19"/>
      <c r="AU122" s="19"/>
      <c r="AV122" s="30"/>
      <c r="AW122" s="32"/>
      <c r="AX122" s="19"/>
      <c r="AY122" s="19"/>
      <c r="AZ122" s="32"/>
      <c r="BA122" s="32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</row>
    <row r="123" spans="1:82" x14ac:dyDescent="0.3">
      <c r="A123">
        <v>123</v>
      </c>
      <c r="C123">
        <v>8400</v>
      </c>
      <c r="D123" s="8">
        <f t="shared" si="5"/>
        <v>31</v>
      </c>
      <c r="E123" s="18">
        <f t="shared" si="8"/>
        <v>77.410958904109577</v>
      </c>
      <c r="F123" s="8"/>
      <c r="G123">
        <v>8400</v>
      </c>
      <c r="H123" s="10">
        <f t="shared" si="9"/>
        <v>32.328571428571429</v>
      </c>
      <c r="I123" s="18">
        <f t="shared" si="7"/>
        <v>80.728571428571428</v>
      </c>
      <c r="K123" s="15"/>
      <c r="M123" s="19"/>
      <c r="N123" s="19"/>
      <c r="O123" s="30"/>
      <c r="P123" s="32"/>
      <c r="Q123" s="19"/>
      <c r="R123" s="19"/>
      <c r="S123" s="32"/>
      <c r="T123" s="32"/>
      <c r="U123" s="19"/>
      <c r="V123" s="19"/>
      <c r="W123" s="19"/>
      <c r="X123" s="19"/>
      <c r="Y123" s="19"/>
      <c r="Z123" s="30"/>
      <c r="AA123" s="32"/>
      <c r="AB123" s="19"/>
      <c r="AC123" s="19"/>
      <c r="AD123" s="32"/>
      <c r="AE123" s="32"/>
      <c r="AF123" s="19"/>
      <c r="AG123" s="19"/>
      <c r="AH123" s="19"/>
      <c r="AI123" s="19"/>
      <c r="AJ123" s="19"/>
      <c r="AK123" s="30"/>
      <c r="AL123" s="32"/>
      <c r="AM123" s="19"/>
      <c r="AN123" s="19"/>
      <c r="AO123" s="32"/>
      <c r="AP123" s="32"/>
      <c r="AQ123" s="19"/>
      <c r="AR123" s="19"/>
      <c r="AS123" s="19"/>
      <c r="AT123" s="19"/>
      <c r="AU123" s="19"/>
      <c r="AV123" s="30"/>
      <c r="AW123" s="32"/>
      <c r="AX123" s="19"/>
      <c r="AY123" s="19"/>
      <c r="AZ123" s="32"/>
      <c r="BA123" s="32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</row>
    <row r="124" spans="1:82" x14ac:dyDescent="0.3">
      <c r="A124">
        <v>124</v>
      </c>
      <c r="C124">
        <v>8500</v>
      </c>
      <c r="D124" s="8">
        <f t="shared" si="5"/>
        <v>31</v>
      </c>
      <c r="E124" s="18">
        <f t="shared" si="8"/>
        <v>77.963470319634695</v>
      </c>
      <c r="F124" s="8"/>
      <c r="G124">
        <v>8500</v>
      </c>
      <c r="H124" s="10">
        <f t="shared" si="9"/>
        <v>31.948235294117644</v>
      </c>
      <c r="I124" s="18">
        <f t="shared" si="7"/>
        <v>80.348235294117643</v>
      </c>
      <c r="K124" s="15"/>
      <c r="M124" s="19"/>
      <c r="N124" s="19"/>
      <c r="O124" s="30"/>
      <c r="P124" s="32"/>
      <c r="Q124" s="19"/>
      <c r="R124" s="19"/>
      <c r="S124" s="32"/>
      <c r="T124" s="32"/>
      <c r="U124" s="19"/>
      <c r="V124" s="19"/>
      <c r="W124" s="19"/>
      <c r="X124" s="19"/>
      <c r="Y124" s="19"/>
      <c r="Z124" s="30"/>
      <c r="AA124" s="32"/>
      <c r="AB124" s="19"/>
      <c r="AC124" s="19"/>
      <c r="AD124" s="32"/>
      <c r="AE124" s="32"/>
      <c r="AF124" s="19"/>
      <c r="AG124" s="19"/>
      <c r="AH124" s="19"/>
      <c r="AI124" s="19"/>
      <c r="AJ124" s="19"/>
      <c r="AK124" s="30"/>
      <c r="AL124" s="32"/>
      <c r="AM124" s="19"/>
      <c r="AN124" s="19"/>
      <c r="AO124" s="32"/>
      <c r="AP124" s="32"/>
      <c r="AQ124" s="19"/>
      <c r="AR124" s="19"/>
      <c r="AS124" s="19"/>
      <c r="AT124" s="19"/>
      <c r="AU124" s="19"/>
      <c r="AV124" s="30"/>
      <c r="AW124" s="32"/>
      <c r="AX124" s="19"/>
      <c r="AY124" s="19"/>
      <c r="AZ124" s="32"/>
      <c r="BA124" s="32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</row>
    <row r="125" spans="1:82" x14ac:dyDescent="0.3">
      <c r="A125">
        <v>125</v>
      </c>
      <c r="C125">
        <v>8600</v>
      </c>
      <c r="D125" s="8">
        <f t="shared" si="5"/>
        <v>31</v>
      </c>
      <c r="E125" s="18">
        <f t="shared" si="8"/>
        <v>78.515981735159812</v>
      </c>
      <c r="F125" s="8"/>
      <c r="G125">
        <v>8600</v>
      </c>
      <c r="H125" s="10">
        <f t="shared" si="9"/>
        <v>31.576744186046511</v>
      </c>
      <c r="I125" s="18">
        <f t="shared" si="7"/>
        <v>79.976744186046517</v>
      </c>
      <c r="K125" s="15"/>
      <c r="M125" s="19"/>
      <c r="N125" s="19"/>
      <c r="O125" s="30"/>
      <c r="P125" s="32"/>
      <c r="Q125" s="19"/>
      <c r="R125" s="19"/>
      <c r="S125" s="32"/>
      <c r="T125" s="32"/>
      <c r="U125" s="19"/>
      <c r="V125" s="19"/>
      <c r="W125" s="19"/>
      <c r="X125" s="19"/>
      <c r="Y125" s="19"/>
      <c r="Z125" s="30"/>
      <c r="AA125" s="32"/>
      <c r="AB125" s="19"/>
      <c r="AC125" s="19"/>
      <c r="AD125" s="32"/>
      <c r="AE125" s="32"/>
      <c r="AF125" s="19"/>
      <c r="AG125" s="19"/>
      <c r="AH125" s="19"/>
      <c r="AI125" s="19"/>
      <c r="AJ125" s="19"/>
      <c r="AK125" s="30"/>
      <c r="AL125" s="32"/>
      <c r="AM125" s="19"/>
      <c r="AN125" s="19"/>
      <c r="AO125" s="32"/>
      <c r="AP125" s="32"/>
      <c r="AQ125" s="19"/>
      <c r="AR125" s="19"/>
      <c r="AS125" s="19"/>
      <c r="AT125" s="19"/>
      <c r="AU125" s="19"/>
      <c r="AV125" s="30"/>
      <c r="AW125" s="32"/>
      <c r="AX125" s="19"/>
      <c r="AY125" s="19"/>
      <c r="AZ125" s="32"/>
      <c r="BA125" s="32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</row>
    <row r="126" spans="1:82" x14ac:dyDescent="0.3">
      <c r="A126">
        <v>126</v>
      </c>
      <c r="C126">
        <v>8700</v>
      </c>
      <c r="D126" s="8">
        <f t="shared" si="5"/>
        <v>31</v>
      </c>
      <c r="E126" s="18">
        <f t="shared" si="8"/>
        <v>79.06849315068493</v>
      </c>
      <c r="F126" s="8"/>
      <c r="G126">
        <v>8700</v>
      </c>
      <c r="H126" s="10">
        <f t="shared" si="9"/>
        <v>31.213793103448278</v>
      </c>
      <c r="I126" s="18">
        <f t="shared" si="7"/>
        <v>79.613793103448273</v>
      </c>
      <c r="K126" s="15"/>
      <c r="M126" s="19"/>
      <c r="N126" s="19"/>
      <c r="O126" s="30"/>
      <c r="P126" s="32"/>
      <c r="Q126" s="19"/>
      <c r="R126" s="19"/>
      <c r="S126" s="32"/>
      <c r="T126" s="32"/>
      <c r="U126" s="19"/>
      <c r="V126" s="19"/>
      <c r="W126" s="19"/>
      <c r="X126" s="19"/>
      <c r="Y126" s="19"/>
      <c r="Z126" s="30"/>
      <c r="AA126" s="32"/>
      <c r="AB126" s="19"/>
      <c r="AC126" s="19"/>
      <c r="AD126" s="32"/>
      <c r="AE126" s="32"/>
      <c r="AF126" s="19"/>
      <c r="AG126" s="19"/>
      <c r="AH126" s="19"/>
      <c r="AI126" s="19"/>
      <c r="AJ126" s="19"/>
      <c r="AK126" s="30"/>
      <c r="AL126" s="32"/>
      <c r="AM126" s="19"/>
      <c r="AN126" s="19"/>
      <c r="AO126" s="32"/>
      <c r="AP126" s="32"/>
      <c r="AQ126" s="19"/>
      <c r="AR126" s="19"/>
      <c r="AS126" s="19"/>
      <c r="AT126" s="19"/>
      <c r="AU126" s="19"/>
      <c r="AV126" s="30"/>
      <c r="AW126" s="32"/>
      <c r="AX126" s="19"/>
      <c r="AY126" s="19"/>
      <c r="AZ126" s="32"/>
      <c r="BA126" s="32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</row>
    <row r="127" spans="1:82" x14ac:dyDescent="0.3">
      <c r="A127">
        <v>127</v>
      </c>
      <c r="C127">
        <v>8760</v>
      </c>
      <c r="D127" s="8">
        <f t="shared" si="5"/>
        <v>31</v>
      </c>
      <c r="E127" s="18">
        <f t="shared" si="8"/>
        <v>79.400000000000006</v>
      </c>
      <c r="F127" s="8">
        <f t="shared" si="6"/>
        <v>1</v>
      </c>
      <c r="G127">
        <v>8760</v>
      </c>
      <c r="H127" s="10">
        <f t="shared" si="9"/>
        <v>31</v>
      </c>
      <c r="I127" s="18">
        <f t="shared" si="7"/>
        <v>79.400000000000006</v>
      </c>
      <c r="K127" s="15"/>
      <c r="M127" s="19"/>
      <c r="N127" s="19"/>
      <c r="O127" s="30"/>
      <c r="P127" s="32"/>
      <c r="Q127" s="19"/>
      <c r="R127" s="19"/>
      <c r="S127" s="32"/>
      <c r="T127" s="32"/>
      <c r="U127" s="19"/>
      <c r="V127" s="19"/>
      <c r="W127" s="19"/>
      <c r="X127" s="19"/>
      <c r="Y127" s="19"/>
      <c r="Z127" s="30"/>
      <c r="AA127" s="32"/>
      <c r="AB127" s="19"/>
      <c r="AC127" s="19"/>
      <c r="AD127" s="32"/>
      <c r="AE127" s="32"/>
      <c r="AF127" s="19"/>
      <c r="AG127" s="19"/>
      <c r="AH127" s="19"/>
      <c r="AI127" s="19"/>
      <c r="AJ127" s="19"/>
      <c r="AK127" s="30"/>
      <c r="AL127" s="32"/>
      <c r="AM127" s="19"/>
      <c r="AN127" s="19"/>
      <c r="AO127" s="32"/>
      <c r="AP127" s="32"/>
      <c r="AQ127" s="19"/>
      <c r="AR127" s="19"/>
      <c r="AS127" s="19"/>
      <c r="AT127" s="19"/>
      <c r="AU127" s="19"/>
      <c r="AV127" s="30"/>
      <c r="AW127" s="32"/>
      <c r="AX127" s="19"/>
      <c r="AY127" s="19"/>
      <c r="AZ127" s="32"/>
      <c r="BA127" s="32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</row>
    <row r="128" spans="1:82" x14ac:dyDescent="0.3"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</row>
    <row r="129" spans="13:82" x14ac:dyDescent="0.3"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</row>
    <row r="130" spans="13:82" x14ac:dyDescent="0.3"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Diagramok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Diagram1</vt:lpstr>
      <vt:lpstr>Diagram2</vt:lpstr>
    </vt:vector>
  </TitlesOfParts>
  <Company>MVMI Informatika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Fazekas András István Dr.</dc:creator>
  <cp:lastModifiedBy>Windows-felhasználó</cp:lastModifiedBy>
  <cp:lastPrinted>2020-10-26T07:18:01Z</cp:lastPrinted>
  <dcterms:created xsi:type="dcterms:W3CDTF">2016-11-14T08:06:15Z</dcterms:created>
  <dcterms:modified xsi:type="dcterms:W3CDTF">2022-01-30T08:54:43Z</dcterms:modified>
</cp:coreProperties>
</file>